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autoCompressPictures="0" defaultThemeVersion="124226"/>
  <bookViews>
    <workbookView xWindow="0" yWindow="285" windowWidth="11355" windowHeight="9780" activeTab="1"/>
  </bookViews>
  <sheets>
    <sheet name="componente 1" sheetId="9" r:id="rId1"/>
    <sheet name="componente" sheetId="13" r:id="rId2"/>
    <sheet name="Hoja1" sheetId="11" state="hidden" r:id="rId3"/>
    <sheet name="Hoja2" sheetId="12" state="hidden" r:id="rId4"/>
  </sheets>
  <definedNames>
    <definedName name="_xlnm.Print_Area" localSheetId="1">componente!$A$1:$H$52</definedName>
    <definedName name="_xlnm.Print_Area" localSheetId="0">'componente 1'!$A$1:$U$61</definedName>
    <definedName name="probabilidad">Hoja1!$H$9:$H$13</definedName>
    <definedName name="_xlnm.Print_Titles" localSheetId="1">componente!$1:$10</definedName>
    <definedName name="_xlnm.Print_Titles" localSheetId="0">'componente 1'!$1:$9</definedName>
  </definedName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L48" i="9"/>
  <c r="M48" s="1"/>
  <c r="L47"/>
  <c r="M47" s="1"/>
  <c r="L46"/>
  <c r="M46" s="1"/>
  <c r="G36"/>
  <c r="L40" l="1"/>
  <c r="M40" s="1"/>
  <c r="L39"/>
  <c r="M39" s="1"/>
  <c r="L38"/>
  <c r="M38" s="1"/>
  <c r="L49"/>
  <c r="M49" s="1"/>
  <c r="F49"/>
  <c r="E49"/>
  <c r="AJ66" i="12"/>
  <c r="AK66" s="1"/>
  <c r="AI66"/>
  <c r="L51" i="9"/>
  <c r="M51" s="1"/>
  <c r="AI62" i="12"/>
  <c r="AJ62"/>
  <c r="AK62"/>
  <c r="AJ58"/>
  <c r="AI58"/>
  <c r="AK58"/>
  <c r="AK57"/>
  <c r="AJ57"/>
  <c r="AI57"/>
  <c r="AJ52"/>
  <c r="AI52"/>
  <c r="AK52" s="1"/>
  <c r="G46" i="9" l="1"/>
  <c r="L25"/>
  <c r="M25" s="1"/>
  <c r="L43"/>
  <c r="M43" s="1"/>
  <c r="AJ34" i="12"/>
  <c r="AI34"/>
  <c r="L35" i="9"/>
  <c r="M35" s="1"/>
  <c r="F35"/>
  <c r="E35"/>
  <c r="AI28" i="12"/>
  <c r="AJ28"/>
  <c r="AK28"/>
  <c r="M34" i="9"/>
  <c r="F34"/>
  <c r="E34"/>
  <c r="AK27" i="12"/>
  <c r="AJ27"/>
  <c r="AI27"/>
  <c r="F30" i="9"/>
  <c r="E30"/>
  <c r="AJ25" i="12"/>
  <c r="AI25"/>
  <c r="L30" i="9"/>
  <c r="M30" s="1"/>
  <c r="AJ23" i="12"/>
  <c r="AI23"/>
  <c r="AK23" s="1"/>
  <c r="AJ41"/>
  <c r="AI41"/>
  <c r="AJ40"/>
  <c r="AI40"/>
  <c r="AK37"/>
  <c r="AI37"/>
  <c r="AK34"/>
  <c r="AJ30"/>
  <c r="AI30"/>
  <c r="AJ7"/>
  <c r="AI7"/>
  <c r="AK7" s="1"/>
  <c r="AK40" l="1"/>
  <c r="AK41"/>
  <c r="AK30"/>
  <c r="AK25"/>
  <c r="L28" i="9"/>
  <c r="M28" s="1"/>
  <c r="F28"/>
  <c r="E28"/>
  <c r="F25"/>
  <c r="E25"/>
  <c r="F22"/>
  <c r="E22"/>
  <c r="F18"/>
  <c r="E18"/>
  <c r="E15"/>
  <c r="F10"/>
  <c r="E10"/>
  <c r="AJ21" i="12"/>
  <c r="AJ20"/>
  <c r="AK20" s="1"/>
  <c r="AI21"/>
  <c r="AI20"/>
  <c r="AI17"/>
  <c r="AK17" s="1"/>
  <c r="AJ14"/>
  <c r="AI14"/>
  <c r="AJ10"/>
  <c r="AI10"/>
  <c r="AK10" s="1"/>
  <c r="F15" i="9"/>
  <c r="AI2" i="12"/>
  <c r="AJ2"/>
  <c r="L22" i="9"/>
  <c r="M22" s="1"/>
  <c r="L18"/>
  <c r="M18" s="1"/>
  <c r="L15"/>
  <c r="M15" s="1"/>
  <c r="L10"/>
  <c r="M10" s="1"/>
  <c r="G51"/>
  <c r="H51" s="1"/>
  <c r="G49"/>
  <c r="H49" s="1"/>
  <c r="G30"/>
  <c r="H30" s="1"/>
  <c r="G48"/>
  <c r="H48" s="1"/>
  <c r="G47"/>
  <c r="H47" s="1"/>
  <c r="G43"/>
  <c r="H43" s="1"/>
  <c r="G40"/>
  <c r="H40" s="1"/>
  <c r="G39"/>
  <c r="H39" s="1"/>
  <c r="G38"/>
  <c r="H38" s="1"/>
  <c r="G35"/>
  <c r="H35" s="1"/>
  <c r="G34"/>
  <c r="H34" s="1"/>
  <c r="K19" i="11"/>
  <c r="K18"/>
  <c r="K17"/>
  <c r="M11"/>
  <c r="M12"/>
  <c r="M13"/>
  <c r="M10"/>
  <c r="M9"/>
  <c r="AK21" i="12" l="1"/>
  <c r="G25" i="9"/>
  <c r="H25" s="1"/>
  <c r="G10"/>
  <c r="H10" s="1"/>
  <c r="G28"/>
  <c r="H28" s="1"/>
  <c r="G15"/>
  <c r="H15" s="1"/>
  <c r="G18"/>
  <c r="H18" s="1"/>
  <c r="AK14" i="12"/>
  <c r="AK2"/>
  <c r="G22" i="9"/>
  <c r="H22" s="1"/>
</calcChain>
</file>

<file path=xl/comments1.xml><?xml version="1.0" encoding="utf-8"?>
<comments xmlns="http://schemas.openxmlformats.org/spreadsheetml/2006/main">
  <authors>
    <author>ANDREA_JIMENEZ</author>
    <author>OPERATIVA</author>
  </authors>
  <commentList>
    <comment ref="E8" authorId="0">
      <text>
        <r>
          <rPr>
            <b/>
            <sz val="9"/>
            <color indexed="81"/>
            <rFont val="Tahoma"/>
            <family val="2"/>
          </rPr>
          <t>ANDREA_JIMENEZ:</t>
        </r>
        <r>
          <rPr>
            <sz val="9"/>
            <color indexed="81"/>
            <rFont val="Tahoma"/>
            <family val="2"/>
          </rPr>
          <t xml:space="preserve">
</t>
        </r>
        <r>
          <rPr>
            <sz val="12"/>
            <color indexed="81"/>
            <rFont val="Tahoma"/>
            <family val="2"/>
          </rPr>
          <t>1: RARA VEZ No se ha presentado en los últimos 5 años
2: IMPROBABLES e presentó una vez en los últimos 5 años
3: POSIBLES e presentó una vez en los últimos 2 años
4: ES PROBABLES e presentó una vez en el último año
5: ES MUY SEGUROS e ha presentado mas de una vez en el año</t>
        </r>
      </text>
    </comment>
    <comment ref="F8" authorId="1">
      <text>
        <r>
          <rPr>
            <b/>
            <sz val="9"/>
            <color indexed="81"/>
            <rFont val="Tahoma"/>
            <family val="2"/>
          </rPr>
          <t>OPERATIVA</t>
        </r>
        <r>
          <rPr>
            <b/>
            <sz val="12"/>
            <color indexed="81"/>
            <rFont val="Tahoma"/>
            <family val="2"/>
          </rPr>
          <t>:</t>
        </r>
        <r>
          <rPr>
            <sz val="12"/>
            <color indexed="81"/>
            <rFont val="Tahoma"/>
            <family val="2"/>
          </rPr>
          <t xml:space="preserve">
5: MODERADO Afectación parcial al proceso y a la dependencia Genera medianas consecuencias para la entidad
10: MAYOR Impacto negativo de la Entidad. Genera altas consecuencias para la entidad.
20: CATASTRÓFICO Consecuencias desastrosas sobre el sector. Genera consecuencias desastrosas para la entidad</t>
        </r>
      </text>
    </comment>
    <comment ref="J8" authorId="0">
      <text>
        <r>
          <rPr>
            <b/>
            <sz val="9"/>
            <color indexed="81"/>
            <rFont val="Tahoma"/>
            <family val="2"/>
          </rPr>
          <t>ANDREA_JIMENEZ:</t>
        </r>
        <r>
          <rPr>
            <sz val="9"/>
            <color indexed="81"/>
            <rFont val="Tahoma"/>
            <family val="2"/>
          </rPr>
          <t xml:space="preserve">
</t>
        </r>
        <r>
          <rPr>
            <sz val="12"/>
            <color indexed="81"/>
            <rFont val="Tahoma"/>
            <family val="2"/>
          </rPr>
          <t>1: RARA VEZ No se ha presentado en los últimos 5 años
2: IMPROBABLES e presentó una vez en los últimos 5 años
3: POSIBLES e presentó una vez en los últimos 2 años
4: ES PROBABLES e presentó una vez en el último año
5: ES MUY SEGUROS e ha presentado mas de una vez en el año</t>
        </r>
      </text>
    </comment>
    <comment ref="K8" authorId="1">
      <text>
        <r>
          <rPr>
            <b/>
            <sz val="9"/>
            <color indexed="81"/>
            <rFont val="Tahoma"/>
            <family val="2"/>
          </rPr>
          <t>OPERATIVA</t>
        </r>
        <r>
          <rPr>
            <b/>
            <sz val="12"/>
            <color indexed="81"/>
            <rFont val="Tahoma"/>
            <family val="2"/>
          </rPr>
          <t>:</t>
        </r>
        <r>
          <rPr>
            <sz val="12"/>
            <color indexed="81"/>
            <rFont val="Tahoma"/>
            <family val="2"/>
          </rPr>
          <t xml:space="preserve">
5: MODERADO Afectación parcial al proceso y a la dependencia Genera medianas consecuencias para la entidad
10: MAYOR Impacto negativo de la Entidad. Genera altas consecuencias para la entidad.
20: CATASTRÓFICO Consecuencias desastrosas sobre el sector. Genera consecuencias desastrosas para la entidad</t>
        </r>
      </text>
    </comment>
  </commentList>
</comments>
</file>

<file path=xl/sharedStrings.xml><?xml version="1.0" encoding="utf-8"?>
<sst xmlns="http://schemas.openxmlformats.org/spreadsheetml/2006/main" count="663" uniqueCount="427">
  <si>
    <t>Probabilidad de Materialización</t>
  </si>
  <si>
    <t>Tipo de Control</t>
  </si>
  <si>
    <t xml:space="preserve">Lotería de Boyacá </t>
  </si>
  <si>
    <t xml:space="preserve">Elaboró: </t>
  </si>
  <si>
    <t>Impacto</t>
  </si>
  <si>
    <t xml:space="preserve">Incumplimiento de reglamentos, políticas, manuales y procedimientos </t>
  </si>
  <si>
    <t>x</t>
  </si>
  <si>
    <t>Intereses particulares dentro de los procesos de selección de proveedor</t>
  </si>
  <si>
    <t>HECTOR DAVID CHAPARRO CHAPARRO</t>
  </si>
  <si>
    <t>GERENTE GENERAL</t>
  </si>
  <si>
    <t xml:space="preserve">Revisó: </t>
  </si>
  <si>
    <t>GESTIÓN JURÍDICA</t>
  </si>
  <si>
    <t xml:space="preserve">Aprobó: </t>
  </si>
  <si>
    <t>FECHA REVISIÓN</t>
  </si>
  <si>
    <t>FECHA DE APROBACIÓN</t>
  </si>
  <si>
    <t>CONCESIÓN APUESTAS PERMANENTES</t>
  </si>
  <si>
    <t>ASESOR CONTROL INTERNO</t>
  </si>
  <si>
    <t>ROSA YINETH HERNÁNDEZ BUITRAGO</t>
  </si>
  <si>
    <t>IDENTIFICACIÓN</t>
  </si>
  <si>
    <t>CLASIFICACIÓN</t>
  </si>
  <si>
    <t>CAUSA</t>
  </si>
  <si>
    <t>PROCESO</t>
  </si>
  <si>
    <t>DESCRIPCIÓN DEL RIESGO</t>
  </si>
  <si>
    <t>ACCIONES</t>
  </si>
  <si>
    <t>RESPONSABLE</t>
  </si>
  <si>
    <t>CONSECUENCIA</t>
  </si>
  <si>
    <t>Subgerente Financiero y Administrativo</t>
  </si>
  <si>
    <t>Manipulación en la aprobación y asignación de cupos.</t>
  </si>
  <si>
    <t>Subgerente Comercial</t>
  </si>
  <si>
    <t>Intereses políticos, personales y económicos</t>
  </si>
  <si>
    <t>Talento Humano</t>
  </si>
  <si>
    <t>Favorecimiento a agentes externos a cambio de compensaciones monetarias</t>
  </si>
  <si>
    <t>Asesor Jurídico</t>
  </si>
  <si>
    <t>Fuga de información confidencial</t>
  </si>
  <si>
    <t>Falta de filtros y validación de la información en la asignación de cupos.
Intereses personales en la asignación de cupos</t>
  </si>
  <si>
    <t>Manipulación en la validación y verificación de la lotería impresa y destrucción de planchas</t>
  </si>
  <si>
    <t xml:space="preserve">Realizar traslados y/o adiciones presupuestales sin el cumplimiento de requisitos  </t>
  </si>
  <si>
    <t>Desequilibrio financiero de la entidad</t>
  </si>
  <si>
    <t>Desconocimiento de los procedimientos y la normativa</t>
  </si>
  <si>
    <t>Incursión en faltas disciplinarias y/o sanciones fiscales</t>
  </si>
  <si>
    <t>Nivel bajo de interiorización del Manual de Buen Gobierno y del manual de Ética y Valores</t>
  </si>
  <si>
    <t>Perdida deliberada de documentos importantes</t>
  </si>
  <si>
    <t>Gestión documental</t>
  </si>
  <si>
    <t>FECHA ELABORACIÓN</t>
  </si>
  <si>
    <t>Responsables  de procesos</t>
  </si>
  <si>
    <t>Quebrantamiento de principios y valores institucionales.</t>
  </si>
  <si>
    <t>Suministro de información confidencial (ganadores y premios)</t>
  </si>
  <si>
    <t>META O PRODUCTO</t>
  </si>
  <si>
    <t xml:space="preserve">FECHA PROGRAMADA </t>
  </si>
  <si>
    <t>SUBCOMPONENTE</t>
  </si>
  <si>
    <t>INICIO</t>
  </si>
  <si>
    <t>FIN</t>
  </si>
  <si>
    <t>Subcomponente 1
Política de Administración de Riesgos</t>
  </si>
  <si>
    <t>Comité Directivo</t>
  </si>
  <si>
    <t>Subcomponente 4 Monitoreo y Revisión</t>
  </si>
  <si>
    <t>PROBABILIDAD</t>
  </si>
  <si>
    <t>RARA VEZ</t>
  </si>
  <si>
    <t>IMPROBABLE</t>
  </si>
  <si>
    <t>No se ha presentado en los últimos 5 años</t>
  </si>
  <si>
    <t>Se presentó una vez en los últimos 5 años</t>
  </si>
  <si>
    <t>POSIBLE</t>
  </si>
  <si>
    <t>Se presentó una vez en los últimos 2 años</t>
  </si>
  <si>
    <t>ES PROBABLE</t>
  </si>
  <si>
    <t>Se presentó una vez en el último año</t>
  </si>
  <si>
    <t>ES MUY SEGURO</t>
  </si>
  <si>
    <t>Se ha presentado mas de una vez en el año</t>
  </si>
  <si>
    <t>1: RARA VEZNo se ha presentado en los últimos 5 años</t>
  </si>
  <si>
    <t>2: IMPROBABLESe presentó una vez en los últimos 5 años</t>
  </si>
  <si>
    <t>3: POSIBLESe presentó una vez en los últimos 2 años</t>
  </si>
  <si>
    <t>4: ES PROBABLESe presentó una vez en el último año</t>
  </si>
  <si>
    <t>5: ES MUY SEGUROSe ha presentado mas de una vez en el año</t>
  </si>
  <si>
    <t>Realizar Auditoría al proceso Gestión de Sistemas</t>
  </si>
  <si>
    <t>Planes de Mejoramiento</t>
  </si>
  <si>
    <t>Intereses políticos, personales y económicos. Debilidad en el control del manejo de la información</t>
  </si>
  <si>
    <t>enriquecimiento ilícito, sanciones administrativas, disciplinarias ,  fiscales y/o penales</t>
  </si>
  <si>
    <t>Ausencia de controles en el proceso de devolución, incumplimiento en las obligaciones del contratista.</t>
  </si>
  <si>
    <t>Pago de premios con billetes reportados como devueltos que no fueron perforados previo desarrollo de sorteo. Detrimento patrimonial</t>
  </si>
  <si>
    <t>Manipulación en la entrega de la información y resultados</t>
  </si>
  <si>
    <t>Detrimento patrimonial</t>
  </si>
  <si>
    <t>Extemporaneidad en el proceso de recolección de la devolución en fisico</t>
  </si>
  <si>
    <t xml:space="preserve">Ineficiencia en la distribución y baja en ventas, detrimento patrimonial </t>
  </si>
  <si>
    <t>Subcomponente 5 Seguimiento</t>
  </si>
  <si>
    <t>Incumplimiento de las obligaciones por parte del contratista, Errores en la entrega de la billetería a los distribuidores por parte del contratita</t>
  </si>
  <si>
    <t>Debilidad en los puntos de control de validación y verificación</t>
  </si>
  <si>
    <t>Falsificación de billetería</t>
  </si>
  <si>
    <t>Detrimento Patrimonial.</t>
  </si>
  <si>
    <t>Subcomponente 2 Construcción del Mapa de Riesgos de Corrupción</t>
  </si>
  <si>
    <t xml:space="preserve">Aplicación de retenciones a premios que no cumple con la base mínima. </t>
  </si>
  <si>
    <t>Insuficiente información sobre el plan de premios en el billete o fracción.     Falta de seguimiento en los pagos realizados por los distribuidores.</t>
  </si>
  <si>
    <t xml:space="preserve">Aprobación de asignación de cupos sin el cumplimiento de
requisitos. 
</t>
  </si>
  <si>
    <t>Detrimento Patrimonial</t>
  </si>
  <si>
    <t>Perdida de recursos financieros</t>
  </si>
  <si>
    <t>Autorización de juegos con uso de resultados sin el cumplimiento legal debido</t>
  </si>
  <si>
    <t xml:space="preserve">Fallas en los procesos de fiscalización, </t>
  </si>
  <si>
    <t>Incumplimiento contractual del conseción, disminución de transferencias</t>
  </si>
  <si>
    <t>Debilidad de punto de control referente al reporte de premios caducos</t>
  </si>
  <si>
    <t>Fallas en el proceso contractual</t>
  </si>
  <si>
    <t xml:space="preserve">Incumplimiento de reglamentos, políticas, manuales y procedimientos, direccionamiento de la contratación </t>
  </si>
  <si>
    <t>Alterar la información de edad y monto de la cartera, Falta de control y seguimiento en el manejo de la información contable y financiera</t>
  </si>
  <si>
    <t>Manipulación, omisión y/o ocultamiento de información</t>
  </si>
  <si>
    <t>No reporte de hallazgos relacionados a casos de corrupción a los ente de control</t>
  </si>
  <si>
    <t>GESTIÓN DOCUMENTAL-GESTIÓN DE SISTEMAS</t>
  </si>
  <si>
    <t>IMPACTO</t>
  </si>
  <si>
    <t>MODERADO</t>
  </si>
  <si>
    <t>MAYOR</t>
  </si>
  <si>
    <t>CATASTRÓFICO</t>
  </si>
  <si>
    <t>Afectación parcial al proceso y a la dependencia Genera medianas consecuencias para la entidad</t>
  </si>
  <si>
    <t>Impacto negativo de la Entidad. Genera altas consecuencias para la entidad.</t>
  </si>
  <si>
    <t>Consecuencias desastrosas sobre el sector. Genera consecuencias desastrosas para la entidad</t>
  </si>
  <si>
    <t>Calificación</t>
  </si>
  <si>
    <t>5: MODERADO Afectación parcial al proceso y a la dependencia Genera medianas consecuencias para la entidad</t>
  </si>
  <si>
    <t>10: MAYOR Impacto negativo de la Entidad. Genera altas consecuencias para la entidad.</t>
  </si>
  <si>
    <t>20: CATASTRÓFICO Consecuencias desastrosas sobre el sector. Genera consecuencias desastrosas para la entidad</t>
  </si>
  <si>
    <t>YANETH ANDREA JIMÉNEZ DÍAZ</t>
  </si>
  <si>
    <t>ASESOR PLANEACIÓN</t>
  </si>
  <si>
    <t>Asesores y Subgerentes</t>
  </si>
  <si>
    <t>Listado de Información confidencial, Actas de revisión de los procedimientos de manejo de la información</t>
  </si>
  <si>
    <t>Hojas de vida actualizadas en el SIGEP, informes de seguimiento</t>
  </si>
  <si>
    <t>Falta de seguimiento, supervisión y requerimientos de incumplimiento contractual.</t>
  </si>
  <si>
    <t>Debilidad en el proceso de supervisión del contrato, Debilidad en seguimiento jurídico al cumplimiento contractual, falta de compromiso con la entidad</t>
  </si>
  <si>
    <t>Intereses políticos, personales y económicos, debilidad en la participación de los grupos de interés de la entidad</t>
  </si>
  <si>
    <t>Abuso de poder, beneficio económico individual, Sanciones administrativas, disciplinarias y fiscales</t>
  </si>
  <si>
    <t>Subcomponente 3 Consulta y Divulgación</t>
  </si>
  <si>
    <t>Asesor de Planeación</t>
  </si>
  <si>
    <t>Página WEB, Software de gestión documental, correo institucional, actas</t>
  </si>
  <si>
    <t>Direccionamiento y/o favorecimiento a terceros para la entrega de premios</t>
  </si>
  <si>
    <t>Informes de verificación</t>
  </si>
  <si>
    <t>Evidencias de capacitación. No. de personas capacitadas.</t>
  </si>
  <si>
    <t>Subgerente Comercial, Ejecutores, Asesor Control Interno y  Asesor de Planeación</t>
  </si>
  <si>
    <t>Jurídica y Subgerencia Comercial y Operativa</t>
  </si>
  <si>
    <t>Manual de funciones actualizado</t>
  </si>
  <si>
    <t>No de personas capacitadas</t>
  </si>
  <si>
    <t>Fortalecimiento de herramientas de autorización a juegos y rifas. Informe de gestión que involucre juegos autorizados y evidencias</t>
  </si>
  <si>
    <t>Informes de verificación a cumplimiento de requisitos</t>
  </si>
  <si>
    <t>Subgerencia comercial y operativa</t>
  </si>
  <si>
    <t>Estandarización de métodos de verificación realizados en el proceso de fiscalización</t>
  </si>
  <si>
    <t>Capacitar y fortalecer de ser necesario el equipo de fiscalización</t>
  </si>
  <si>
    <t>Auditar proceso</t>
  </si>
  <si>
    <t>Procedimiento estándar de recepción de devolución física en la entidad</t>
  </si>
  <si>
    <t>Procedimientos de contratación y registros involucrados</t>
  </si>
  <si>
    <t>Capacitar a lo supervisores y personal involucrado en la construcción de estudios previos</t>
  </si>
  <si>
    <t>Auditar proceso contractual de la entidad</t>
  </si>
  <si>
    <t>Asesor Jurídico, Supervisores, Asesor de Control Interno y Asesor de Planeación</t>
  </si>
  <si>
    <t>Ausencia de controles en el manejo del archivo, Ejecución inadecuada de procedimientos del manejo documental</t>
  </si>
  <si>
    <t>Procedimiento actualizado</t>
  </si>
  <si>
    <t>Información y comunicaciones</t>
  </si>
  <si>
    <t xml:space="preserve">Realización de Rendiciones de cuentas internas y externas </t>
  </si>
  <si>
    <t>Direccionamiento Estratégico</t>
  </si>
  <si>
    <t>Manipulación de Información del SINFAD</t>
  </si>
  <si>
    <t xml:space="preserve">Revisar los procedimientos relacionados con el manejo documental, estableciendo respecto de estos, estrictos controles. (punto clave del PGD) </t>
  </si>
  <si>
    <t>Falta de evidencias de trazabilidad en diferentes procesos de la entidad</t>
  </si>
  <si>
    <t>Capacitación a los involucrados.</t>
  </si>
  <si>
    <t>Talento humano</t>
  </si>
  <si>
    <t>Responsabilidad unitaria en la administración de software.</t>
  </si>
  <si>
    <t>Informes de trazabilidad de la información</t>
  </si>
  <si>
    <t>Gestión de Sistemas</t>
  </si>
  <si>
    <t xml:space="preserve">DIRECCIONAMIENTO ESTRATÉGICO-PLANEACIÓN 
ESTRATÉGICA INFORMACIÓN Y COMUNICACIONES
GESTIÓN DE COMPETENCIAS </t>
  </si>
  <si>
    <t>EVALUACIÓN 
ESTRATÉGICA</t>
  </si>
  <si>
    <t>SEGUNDO COMPONENTE:  PLANEACION DE LA ESTRATEGIA DE RACIONALIZACIÓN</t>
  </si>
  <si>
    <t>SUBCOMPONENTE/FASE</t>
  </si>
  <si>
    <t>Responsables y Ejecutores de procesos</t>
  </si>
  <si>
    <t>Incumplimiento contractual del concesión, disminución de transferencias</t>
  </si>
  <si>
    <t>Falta de partes normativas,  cumplimiento normativo y cláusulas en el proceso  contractual.
Errores en la negociación contractual que no permite claridad en las cláusulas contractuales
Implementación errada de procesos. Establecimiento inadecuado de compromisos, falta de claridad en las obligaciones y sanciones por incumplimientos, Establecimiento de cláusulas de adhesión por parte de los contratistas. Debilidad en la construcción de los estudio previos.</t>
  </si>
  <si>
    <t>cobro indebido de impuestos no aplicables, perdida de credibilidad, sanciones, detrimento patrimonial.</t>
  </si>
  <si>
    <t>Evasión en reporte de premios caducos</t>
  </si>
  <si>
    <t>Evasión en reporte de ventas reales</t>
  </si>
  <si>
    <t>Estandarizar los tipos de documentos contractuales utilizados por la entidad (estándar para estudios previos y contratos) incluyendo puntos de control que garanticen el cumplimiento de procedimientos de seguridad, oportunidad, confidencialidad, impresión y entrega.</t>
  </si>
  <si>
    <t>Informes de Supervisión, Informe de Seguimiento Jurídico</t>
  </si>
  <si>
    <t>Sanciones, abuso de autoridad, enriquecimiento ilícito</t>
  </si>
  <si>
    <t>Informes de Rendición</t>
  </si>
  <si>
    <t>Cambios no autorizados, información irreal, sanciones, pérdida de información del SINFAD.</t>
  </si>
  <si>
    <t>Establecimiento de informes de seguimiento sobre trazabilidad de información, usuarios y/o modificaciones</t>
  </si>
  <si>
    <t>Alteración de la información por interés personales.</t>
  </si>
  <si>
    <t>Determinar de acuerdo a la normatividad la información confidencial, identificando responsables y metodologías de custodia.</t>
  </si>
  <si>
    <t>Duplicidad en la billetería, inclumplimiento en las condiciones de seguridad del billete, detrimento.</t>
  </si>
  <si>
    <t>Desconocimiento de los mecanismos de seguridad establecidos para el billete</t>
  </si>
  <si>
    <t>Gerente, subgerentes y asesores</t>
  </si>
  <si>
    <t xml:space="preserve">Publicación y retroalimentación de políticas y PAAC. </t>
  </si>
  <si>
    <t>1. Identificación y racionalización del Trámite</t>
  </si>
  <si>
    <t>Subcomponente 1
Información de Calidad y en Lenguaje Comprensible</t>
  </si>
  <si>
    <t>Subcomponente 2
Dialogo de Doble Vía con la Ciudadanía y sus Organizaciones</t>
  </si>
  <si>
    <t>Subcomponente 3
Incentivos para Motivar la Cultura de la Rendición y Petición de Cuentas</t>
  </si>
  <si>
    <t>Subcomponente 4
Evaluación y Retroalimentación a la Gestión Institucional</t>
  </si>
  <si>
    <t>Documento preparatorio para Rendición de Cuentas</t>
  </si>
  <si>
    <t xml:space="preserve">Evidencias de Rendición </t>
  </si>
  <si>
    <t>CUARTO COMPONENTE:  MECANISMO PARA MEJORAR LA ATENCIÓN A LA CIUDADANIA</t>
  </si>
  <si>
    <t>Subcomponente 1
Estructura Administrativa y Direccionamiento Estratégico</t>
  </si>
  <si>
    <t>Subcomponente 2
Fortalecimiento de los Canales de Atención</t>
  </si>
  <si>
    <t>Subcomponente 3
Talento Humano</t>
  </si>
  <si>
    <t>Subcomponente 4
Normativo y Procedimental</t>
  </si>
  <si>
    <t>Subcomponente 5
Relacionamiento con el Ciudadano</t>
  </si>
  <si>
    <t>Difusión de mecanismos implementados con los ciudadanos</t>
  </si>
  <si>
    <t>Establecer mecanismo de actualización y consulta del SIGEP, por parte de los funcionarios de la entidad</t>
  </si>
  <si>
    <t>Subgerente comercial y operativo, Información y comunicaciones</t>
  </si>
  <si>
    <t>QUINTO COMPONENTE:  MECANISMO PARA TRANSPARENCIA Y ACCESO A LA INFORMACIÓN</t>
  </si>
  <si>
    <t>SEXTO COMPONENTE: INICIATIVA INSTITUCIONAL</t>
  </si>
  <si>
    <t>1. Implementación de SIPLAFT</t>
  </si>
  <si>
    <t>Subgerente financiero y administrativo</t>
  </si>
  <si>
    <t>P</t>
  </si>
  <si>
    <t>C</t>
  </si>
  <si>
    <t>Seguimiento al proceso de implementación del sistema de servicio al cliente CRM (Customer Relationship Management)</t>
  </si>
  <si>
    <t>Aplicación de encuesta de evaluación a un 10% de los asistentes y divulgación de resultados en los medios de comunicación de la entidad</t>
  </si>
  <si>
    <t>Link en página WEB, Buzón de Rendición de cuentas, carteleras de la entidad.</t>
  </si>
  <si>
    <t xml:space="preserve">Anexo 1. COMPONENTE 1: Gestión del Riesgos de Corrupción - Mapa de Riesgos de Corrupción </t>
  </si>
  <si>
    <t xml:space="preserve">Anexo 2. COMPONENTES 2 al 6 </t>
  </si>
  <si>
    <t>Riesgo Inherente</t>
  </si>
  <si>
    <t>Nivel</t>
  </si>
  <si>
    <t>Control Existente</t>
  </si>
  <si>
    <t>Riesgo Residual</t>
  </si>
  <si>
    <t>Actualización de Manual de Funciones y/o Reglamento Interno de trabajo</t>
  </si>
  <si>
    <t>Subgerencia Financiera y Administrativa, Comité de incentivos, delegados de la Gerencia</t>
  </si>
  <si>
    <t>Diseñar e implementar las políticas relacionadas a manejo de información estipuladas en MIPG.</t>
  </si>
  <si>
    <t>Políticas difundidas</t>
  </si>
  <si>
    <t>Subgerente Financiero y Administrativo, Profesional Especializado de Sistemas</t>
  </si>
  <si>
    <t>Falencias en la actualización de los manuales y guias de funciones y responsabilidades del personal</t>
  </si>
  <si>
    <t>Cambios normativos, falta de compromiso de los líderes del proceso</t>
  </si>
  <si>
    <t>Ejecución de funciones y responsabilidades de forma inadecuada</t>
  </si>
  <si>
    <t>Manual de funciones, reglamento interno, y procedimientos de capacitación</t>
  </si>
  <si>
    <t>Conformación de grupos de trabajo para la revisión y actualización documental de perfiles y funciones, liderado por el Responsable del proceso y el gerente.</t>
  </si>
  <si>
    <t>Actas de reunión y/o asistencias</t>
  </si>
  <si>
    <t>Equipo directivo</t>
  </si>
  <si>
    <t>Subgerente Financiero y Administrativo y Gerente</t>
  </si>
  <si>
    <t>Revisar y Actualizar manual de funciones y documentos de apoyo.</t>
  </si>
  <si>
    <t>Equipo delegado</t>
  </si>
  <si>
    <t>Resultados del proceso de revisión y actualización</t>
  </si>
  <si>
    <t>Capacitar al personal para mejorar la competitividad</t>
  </si>
  <si>
    <t>Utilización inadecuada de la información en contra de los procesos de la entidad</t>
  </si>
  <si>
    <t>Procedimientos de control de información</t>
  </si>
  <si>
    <t>Revisar, mejorar y optimizar los controles establecidos para la información documentada de la entidad</t>
  </si>
  <si>
    <t>Procedimientos de control de información actualizados</t>
  </si>
  <si>
    <t>Incumplimiento del proceso de selección y contratación de personal</t>
  </si>
  <si>
    <t>Actualizaciones normativas, debilidad en los perfiles y funciones de la entidad</t>
  </si>
  <si>
    <t>Bajo desempeño laboral, incumplimiento de metas y objetivos, falta de trasparencia.</t>
  </si>
  <si>
    <t>Procedimientos de selección y contratación de personal</t>
  </si>
  <si>
    <t>Cumplimiento de metas anuales</t>
  </si>
  <si>
    <t>Subgerentes y Gerente</t>
  </si>
  <si>
    <t>Revisión y actualización documental de perfiles, funciones y requisitos mínimos de acuerdo a las necesidades de la entidad, liderado por el Responsable del proceso y el gerente.</t>
  </si>
  <si>
    <t>Seguimiento cumplimiento ley</t>
  </si>
  <si>
    <t>controles claros de seguridad</t>
  </si>
  <si>
    <t>capacitación adecuada</t>
  </si>
  <si>
    <t>confidencialidad</t>
  </si>
  <si>
    <t>verificación de requisitos minimos</t>
  </si>
  <si>
    <t>N/A</t>
  </si>
  <si>
    <t>No les consta moralización en la actuación como servidores públicos</t>
  </si>
  <si>
    <t>Aplicación a las obligaciones del supervisor</t>
  </si>
  <si>
    <t>no considero que se presente en la actualidad</t>
  </si>
  <si>
    <t>Mejorar la construcción de la minuta contractual incluyendo tiempos de entrega y sanciones pro incumplimiento, involucrando un papel que no permita el deterioro del uso durante su ciclo de venta, y las condiciones de devolución la cual debe ser entregada contada y perforada para facilitar la trasparencia.</t>
  </si>
  <si>
    <t>Debilidad en el establecimiento de la  minuta contractual frente al cumplimiento de los requisitos de calidad y clausulas de incumplimiento.</t>
  </si>
  <si>
    <t>Debilidad en los criterios de la devolución que facilitan opciones de fraude.</t>
  </si>
  <si>
    <t>Establecer criterios de distribucion a los distribuidores como tiempo, y condiciones de entrega</t>
  </si>
  <si>
    <t>no se persive debilidad actualmente</t>
  </si>
  <si>
    <t>Continuar con proceso de formación de impacto para la identificación de los billetes falsos en el proceso de compra y el seguimiento a estos casos.</t>
  </si>
  <si>
    <t>Mejorar la minuta contractual y el proceso de supervisión</t>
  </si>
  <si>
    <t>no dejaron sugerencia</t>
  </si>
  <si>
    <t>no aplica en las actividades desarrolladas</t>
  </si>
  <si>
    <t>revisar las opciones para mitigarlo desde el principio de planteamiento del plan de premios</t>
  </si>
  <si>
    <t>Información contable errada o alterada</t>
  </si>
  <si>
    <t>Debilidad en el seguimiento y control de la información contable y financiera</t>
  </si>
  <si>
    <t>ya no es sencillo que este se presente</t>
  </si>
  <si>
    <t>con la metodología actual no se presenta</t>
  </si>
  <si>
    <t>Direccionamiento y/o favorecimiento a terceros para la entrega de premios (ejemplo en los promocionales)</t>
  </si>
  <si>
    <t>fortalecer las condiciones de seguridad de los promocionales</t>
  </si>
  <si>
    <t>Que se divulgue la información de los resultados ganadores, falta de procesos de seguridad en la entrega de las mezclas; debilidad en los controles de seguridad</t>
  </si>
  <si>
    <t>Limitación  del seguimiento a la administración manejo del SINFAD, CRM</t>
  </si>
  <si>
    <t xml:space="preserve">No contestar al peticionario </t>
  </si>
  <si>
    <t>Prácticas éticamente objetables para obtener favores o tratamiento preferencial</t>
  </si>
  <si>
    <t>Influencia, poder, intereses personales</t>
  </si>
  <si>
    <t>Verificar los controles establecidos par atención al cliente</t>
  </si>
  <si>
    <t>Evaluar responsabilidades asignadas</t>
  </si>
  <si>
    <t>no sugirieron ni causa ni descripción del riesgo como tal, pero aproveche las anotaciones plantear este y dar algunas sugerencias…</t>
  </si>
  <si>
    <t>Mantener y aplicar los controles contractuales y los de desarrollo de sorteo</t>
  </si>
  <si>
    <t>no se percibe la posiblidad de este riesgo</t>
  </si>
  <si>
    <t>Extemporaneidad en el proceso de recolección de la devolución en fisico y premios</t>
  </si>
  <si>
    <t>Debilidad logística del contratista</t>
  </si>
  <si>
    <t>Afectación de procesos administrartivos y fraudes</t>
  </si>
  <si>
    <t>Mantener el seguimiento al contrato</t>
  </si>
  <si>
    <t>Incumplimiento de los requerimientos contractuales</t>
  </si>
  <si>
    <t>Mantener el seguimiento realizado por el apoyo a la entidad por parte de Casa de Boyacá</t>
  </si>
  <si>
    <t>Realizar proceso de capacitación con la comunidad</t>
  </si>
  <si>
    <t>Realizar reuniones efectivas lideradas por los responsables de los procesos</t>
  </si>
  <si>
    <t>conformación de grupos de trabajo para la revisión y actrualización documental por perfiles y líderada por responsables de proceso y lider de alta dirección</t>
  </si>
  <si>
    <t>Optimizar los puntos de control de la información</t>
  </si>
  <si>
    <t>Revisión de perfiles ocupacionales de acuerdo a las necesidades de la Entidad</t>
  </si>
  <si>
    <t>Medidas disciplinarias
Reconocimiento de adecuado comportamiento</t>
  </si>
  <si>
    <t>Control a seguimiento
Talleres-mesas de trabajo</t>
  </si>
  <si>
    <t>Contraseñas fuerte y seguras
Utilizar conexión segura</t>
  </si>
  <si>
    <t>Controlar requisitos idóneos para el cargo como la experiencia laboral idoneidad para las funciones que requiere</t>
  </si>
  <si>
    <t>No se maneja SINFAD</t>
  </si>
  <si>
    <t>Actualizar Manual de funciones</t>
  </si>
  <si>
    <t>Determinar información confidencial, responsables y capacitar</t>
  </si>
  <si>
    <t>Actualización Manual de funciones y procedimiento de selección</t>
  </si>
  <si>
    <t>Actualización de reglamentos políticas manuales y procedimientos</t>
  </si>
  <si>
    <t>Revisar y actualizar manual de funciones</t>
  </si>
  <si>
    <t>Capacitación en manejo de información confidencial</t>
  </si>
  <si>
    <t>Actualizar manual de funciones y proceso de selección</t>
  </si>
  <si>
    <t>No se persibe</t>
  </si>
  <si>
    <t>Revisar competencias necesarias para el desempeño de funciones en el área de comunicaciones</t>
  </si>
  <si>
    <t>fortalecer y capacitar los temas relacionados con información confidencial</t>
  </si>
  <si>
    <t>siempre mantener apoyo profesional para el área de comunicaciones</t>
  </si>
  <si>
    <t>Evaluar los planes de premios para que éstos al momento de su pago no se presten para retenciones indebidas</t>
  </si>
  <si>
    <t>Realizar seguimientos periódicos, control y seguridad en los modulos y sistemas de información</t>
  </si>
  <si>
    <t>continuar con la mejora a las herramientas de control como el abox</t>
  </si>
  <si>
    <t>Conocimiento de la normatividad, capacitación</t>
  </si>
  <si>
    <t>Capacitación sobre las normas externas e internas</t>
  </si>
  <si>
    <t>Presupuesto no contempla cartera</t>
  </si>
  <si>
    <t>promedios</t>
  </si>
  <si>
    <t>valores enteros</t>
  </si>
  <si>
    <t>Dar respuesta la peticionario positiva e incumplir con lo prometido</t>
  </si>
  <si>
    <t>Reglamento de atención al usuario</t>
  </si>
  <si>
    <t>Inexistencia de seguimiento a la administración del SINFAD y CRM</t>
  </si>
  <si>
    <t>Sesiones de seguimiento cuatrimestral del cumplimiento en la ejecución de procesos y procedimientos y desarrollo de Reuniones efectivas lideradas por los Responsables de los procesos</t>
  </si>
  <si>
    <t>Informe de Seguimiento trimestral de cumplimiento, Listas de asistencia.</t>
  </si>
  <si>
    <t>Diseñar e implementar metodología de seguimiento y controles dentro de los procedimientos de la entidad de manejo del SINFAD y CRM por medio de talleres y/o mesas de trabajo</t>
  </si>
  <si>
    <t>GESTIÓN FINANCIERA- ADMINISTRACIÓN Y ADQUISICIÓN DE BIENES Y SERVICIOS-CUMPLIMIENTO DE OBLIGACIONES</t>
  </si>
  <si>
    <t>Reglamento de atención al usuario, Plan Estratégico De Mantenimiento y Mejora De La Infraestructura TIC De La Lotería De Boyacá. Políticas de manejo de información TIC</t>
  </si>
  <si>
    <t>Informes de Gestión Anual del Plan de infraestructura TIC</t>
  </si>
  <si>
    <t>Plan de previsión de recursos</t>
  </si>
  <si>
    <t>CRM y documentos de compra</t>
  </si>
  <si>
    <t>Debilidad Logística del contratista</t>
  </si>
  <si>
    <t>Estandarizar la metodología de supervisión y las responsabilidades en la entidad</t>
  </si>
  <si>
    <t>Manual de supervisión y/o contractual</t>
  </si>
  <si>
    <t>Equipo Directivo</t>
  </si>
  <si>
    <t xml:space="preserve">Contrato Específico </t>
  </si>
  <si>
    <t>Informe de Auditoría</t>
  </si>
  <si>
    <t>Subgerente Comercial y Operativo, Asesor Control Interno y Ejecutor del proceso</t>
  </si>
  <si>
    <t>No se tiene control establecido</t>
  </si>
  <si>
    <t>Informes de seguimiento realizados por Casa de Boyacá</t>
  </si>
  <si>
    <t>Código de buen gobierno, procesos de inducción y re-inducción, capacitación</t>
  </si>
  <si>
    <t>Revisión y/o establecimiento de medidas disciplinarias a incumplimientos de funciones y/o responsabilidades y establecimiento de mecanismos de incentivos a comportamientos adecuados</t>
  </si>
  <si>
    <t>Documentos contractuales del proceso de actualización del SINFAD y manuales, así como los de la compra del CRM</t>
  </si>
  <si>
    <t>Subgerente Financiero y Administrativo, Control Interno</t>
  </si>
  <si>
    <t>Falencias en la actualización de los manuales y guías de funciones y responsabilidades del personal</t>
  </si>
  <si>
    <t>Revisar competencias necesarias para el desarrollo de funciones en las que no se cubre los perfiles ocupacionales requeridos, ej. información y comunicaciones</t>
  </si>
  <si>
    <t>Fortalecer herramientas y capacitar al personal en los temas relacionados con información confidencial. (incluir uso de contraseñas fuertes y seguras, y la utilización de conexiones seguras)</t>
  </si>
  <si>
    <t>Tener presente dentro de las planeaciones anuales, el mantenimiento de personal idóneo para el desarrollo de los mismo y el logro de los objetivos (ejemplo información y comunicaciones)</t>
  </si>
  <si>
    <t>Mantener el seguimiento y la supervisión a los contratos</t>
  </si>
  <si>
    <t>Duplicidad en la billetería, incumplimiento en las condiciones de seguridad del billete, detrimento.</t>
  </si>
  <si>
    <t>Procesos de capacitacion contemplados dentro de la estrategia "por su salud juegue legal"</t>
  </si>
  <si>
    <t>Continuar con proceso de formación de impacto para la identificación de los billetes falsos en el proceso de compra y el seguimiento a estos casos. Realizar proceso de capacitación con la comunidad</t>
  </si>
  <si>
    <t>Implementación errada de procesos. Establecimiento inadecuado de compromisos, falta de claridad en las obligaciones y sanciones por incumplimientos, Establecimiento de cláusulas de adhesión por parte de los contratistas. Debilidad en la construcción de los estudio previos.</t>
  </si>
  <si>
    <t>Incumplimiento de las obligaciones por parte del contratista (ejemplo. errores en la entrega de la billetería a los distribuidores por parte del contratita)</t>
  </si>
  <si>
    <t>Minuta contractual</t>
  </si>
  <si>
    <t xml:space="preserve">Consolidación de la información necesaria para la rendición de cuentas. </t>
  </si>
  <si>
    <t>Realización de rendiciones de cuentas</t>
  </si>
  <si>
    <t>Informes de Gestión</t>
  </si>
  <si>
    <t>Contenidos actualizados</t>
  </si>
  <si>
    <t>delegado de atención al cliente</t>
  </si>
  <si>
    <t>Lista de asistencia de la socialización</t>
  </si>
  <si>
    <t>Implementación de herramienta de medición de satisfacción a atención personal</t>
  </si>
  <si>
    <t>Medición de satisfacción</t>
  </si>
  <si>
    <t>Incluir en el Plan Institucional de Capacitación temáticas relacionadas con el mejoramiento del servicio al ciudadano, como por ejemplo: cultura de servicio al ciudadano, técnicas de atención al cliente, ética y valores del servidor público, competencias y habilidades personales, gestión del cambio, lenguaje claro, comunicación verbal y no verbal, comunicación asertiva, manejo de emociones.</t>
  </si>
  <si>
    <t>Plan Institucional de Capacitación e informes de gestión</t>
  </si>
  <si>
    <t>Procedimiento o protocolo</t>
  </si>
  <si>
    <t>Actualización de normograma de la entidad</t>
  </si>
  <si>
    <t>Normograma difundido</t>
  </si>
  <si>
    <t>ACIVIDADES A IMPLEMENTAR</t>
  </si>
  <si>
    <t xml:space="preserve">Subcomponente 2
Lineamientos de Transparencia </t>
  </si>
  <si>
    <t>Informes de seguimiento y/o reporte de actividades sospechosas de presentarse</t>
  </si>
  <si>
    <t>Realizar seguimientos periódicos, control y seguridad en los modulos y sistemas de información, realizando conciliaciones en el equipo financiero de la Lotería</t>
  </si>
  <si>
    <t>Informes de gestión financiera</t>
  </si>
  <si>
    <t>Existen bitacoras de acceso al SINFAD</t>
  </si>
  <si>
    <t>Documentación de acuerdo a necesidades identificadas en el autodiagnóstico de MIPG, para el cuidado de la información de la entidad</t>
  </si>
  <si>
    <t>Planes Diseañados, aprobados e implementados</t>
  </si>
  <si>
    <t>Subgerencia Financiera y Administrativa, Sistemas</t>
  </si>
  <si>
    <t>ABOX</t>
  </si>
  <si>
    <t>ACTIVIDADES PARA SEGUIMIENTO</t>
  </si>
  <si>
    <t>Debilidad Logística del contratista, Debilidad en el establecimiento de la  minuta contractual frente al cumplimiento de los requisitos de calidad y clausulas de incumplimiento. Falsedad en las evidencias de cumplimiento contractual.</t>
  </si>
  <si>
    <t>Auditoría a los procesos de supervisión contractual</t>
  </si>
  <si>
    <t>Mantener el seguimiento y la aplicación del procedimiento de destrucción de planchas realizado por parte de Casa de Boyacá, fortalecer con el apoyo de Control Interno.</t>
  </si>
  <si>
    <t>Mejorar la construcción de la minuta contractual incluyendo tiempos de entrega y sanciones por incumplimiento en las entregas, involucrando un papel que no permita el deterioro del uso durante su ciclo de venta, y las condiciones de devolución que incluyen la entregada contada y perforada de la billetería para facilitar la trasparencia.</t>
  </si>
  <si>
    <t>No de personas capacitadas (30% del personal)</t>
  </si>
  <si>
    <t xml:space="preserve">Evidencias de difusión </t>
  </si>
  <si>
    <t>IMPRESIÓN Y DISTRIBUCIÓN, COMERCIALIZACIÓN, SORTEO</t>
  </si>
  <si>
    <t>Procedimientos y Registros de Autorización</t>
  </si>
  <si>
    <t>Fiscalización</t>
  </si>
  <si>
    <t>Modificar los planes de premios para que éstos al momento de su pago no se fraccionen y garantizar las retenciones de ley</t>
  </si>
  <si>
    <t>Plan de Premios</t>
  </si>
  <si>
    <t>Realizar campañas de difusión de información actualizada</t>
  </si>
  <si>
    <t>Propuestas de difusión de información</t>
  </si>
  <si>
    <t>N.A</t>
  </si>
  <si>
    <t>MODERADA</t>
  </si>
  <si>
    <t>TERCER COMPONENTE:  RENDICIÓN DE CUENTAS</t>
  </si>
  <si>
    <t>Programa de Inducción y re-inducción</t>
  </si>
  <si>
    <t>Programa de Capacitación</t>
  </si>
  <si>
    <t>FECHA: 31/12/2019</t>
  </si>
  <si>
    <t>PLAN ANTICORRUPCIÓN Y DE ATENCIÓN AL CIUDADANO  Año 2020</t>
  </si>
  <si>
    <t>FECHA: 30/01/2020</t>
  </si>
  <si>
    <t>FECHA: 31/01/2020</t>
  </si>
  <si>
    <t>Inventario de trámites, informes del aplicativo</t>
  </si>
  <si>
    <t>Prepublicación de contenidos de la Rendición de cuentas y organización y publicación de mecanismos de comunicación con la comunidad para su revisión</t>
  </si>
  <si>
    <t>Consolidación y recolección de preguntas y recomendaciones sobre la gestión institucional recibidas por los mecanismos dispuestos para retroalimentación de los contenidos de la rendición</t>
  </si>
  <si>
    <t xml:space="preserve">Implementar lineamientos definidos en la política </t>
  </si>
  <si>
    <t>Resolución de Aprobación</t>
  </si>
  <si>
    <t>Verificar cumplimiento de la política de SIPLAFT</t>
  </si>
  <si>
    <t>diseño, aprobación e implementación de estrategia para aplicar el código de integridad</t>
  </si>
  <si>
    <t>Estrategia aprobada</t>
  </si>
  <si>
    <t>Revisión y ajuste de ser necesario de las políticas de la entidad</t>
  </si>
  <si>
    <t xml:space="preserve">Adopción e implementación gradual del Modelo Integrado de Planeación y Gestión, conforme a la ley 1499 de 2017.  </t>
  </si>
  <si>
    <t xml:space="preserve">Plan de armonización, avances de implementación y seguimiento </t>
  </si>
  <si>
    <t xml:space="preserve">Identificar, priorizar e Inscribir la totalidad del inventario de trámites en el SUIT </t>
  </si>
  <si>
    <t xml:space="preserve">Actualización  y aprobación de estrategia de rendición de cuentas 2020  </t>
  </si>
  <si>
    <t>Estrategia aprobada e implementada</t>
  </si>
  <si>
    <t xml:space="preserve">Link en página WEB, Buzón de Rendición de cuentas, carteleras de la entidad. 
Lista de asistencia </t>
  </si>
  <si>
    <t>Incluir dentro del  Plan Institucional de Capacitación de la vigencia, todo lo relacionado con la politica de servicio al ciudadano</t>
  </si>
  <si>
    <r>
      <t xml:space="preserve">Socialización </t>
    </r>
    <r>
      <rPr>
        <sz val="11"/>
        <color theme="1"/>
        <rFont val="Calibri"/>
        <family val="2"/>
        <scheme val="minor"/>
      </rPr>
      <t>e implementación  del Reglamento de Atención al cliente</t>
    </r>
  </si>
  <si>
    <t>Seguimiento a la implementación del Reglamento de Atención al cliente</t>
  </si>
  <si>
    <t>Reglamento de Atención al cliente</t>
  </si>
  <si>
    <t>Realizar caracterización de ciudadanos, de acuerdo a los avances obtenidos con la herramienta de servicio al cliente CRM</t>
  </si>
  <si>
    <t>Caracterziación de Ciudadanos</t>
  </si>
  <si>
    <t>Actualización del procedimiento PIC-02, de acuerdo con el Reglamento de Atención al cliente y los resultados de la caracterización.</t>
  </si>
  <si>
    <t>PIC-02 Atención y Respuesta a Grupos de Interés</t>
  </si>
  <si>
    <r>
      <t xml:space="preserve">Informes de gestión </t>
    </r>
    <r>
      <rPr>
        <sz val="11"/>
        <color theme="1"/>
        <rFont val="Calibri"/>
        <family val="2"/>
        <scheme val="minor"/>
      </rPr>
      <t>Informes de seguimiento control interno  e informes trimestrales del área de atención al usuario</t>
    </r>
  </si>
  <si>
    <t>Capacitación y entrenamiento en  lenguaje claro que ofrece el DNP (ver https://lenguajeclaro.dnp.gov.co/login/ en el marco del Programa Nacional de Servicio al Ciudadano que se explica aquí https://www.dnp.gov.co/programa-nacional-del-servicio-al-ciudadano/Paginas/Inicio.aspx)</t>
  </si>
  <si>
    <t xml:space="preserve">Establecer herramientas de sensibilización para fortalecer la cultura de servicio al interior de la entidad y evaluar la persepción de esta </t>
  </si>
  <si>
    <t>Herramienta de sensibilización y evaluaciones</t>
  </si>
  <si>
    <t xml:space="preserve">Aprobación de política de mejora Normativa.  </t>
  </si>
  <si>
    <t>Diseñar plan de acción de acuerdo a los resultados de la implementación de la Matriz de Cumplimiento desarrollada por la PGN</t>
  </si>
  <si>
    <t>Plan de Acción</t>
  </si>
  <si>
    <t>Implementar Plan de Acción y evidenciar sus respectivos avances</t>
  </si>
  <si>
    <t>Informes de implementación y avance</t>
  </si>
  <si>
    <t>Realizar seguimiento y verificación de contenidos de acuerdo a la resolución 3564 de 2015. Establecer acciones correctivas, preventivas o de mejora de acuerdo a los resultados identificados</t>
  </si>
  <si>
    <t>Informes de seguimiento, acciones del sistema documentadas e implementadas</t>
  </si>
  <si>
    <t>Subgerente comercial y operativo, Información y comunicaciones, Planeación Estratégica</t>
  </si>
  <si>
    <t>Difundir a los funcionarios y contratistas el Manual de Buen Gobierno (Políticas) y el código de Integridad</t>
  </si>
  <si>
    <t>Constancia de envío de los manuales ya sea físico o vía mail, Inducción y Reinducción</t>
  </si>
  <si>
    <t>Realizar difusión continua de los avances logrados en la entidad de tipo presencial con objeto de incentivar sus aportes y participación.
Publicación de información, con mensajes de tipo motivacional para involucrar la participación en diferentes sectroes.</t>
  </si>
  <si>
    <t>Monitoreo y actualización de los medios de comunicación de la entidad para publicación de la información de carácter público de la entidad. (Página web, instagram, twitter, facebook)</t>
  </si>
</sst>
</file>

<file path=xl/styles.xml><?xml version="1.0" encoding="utf-8"?>
<styleSheet xmlns="http://schemas.openxmlformats.org/spreadsheetml/2006/main">
  <fonts count="24">
    <font>
      <sz val="11"/>
      <color theme="1"/>
      <name val="Calibri"/>
      <family val="2"/>
      <scheme val="minor"/>
    </font>
    <font>
      <u/>
      <sz val="11"/>
      <color theme="10"/>
      <name val="Calibri"/>
      <family val="2"/>
      <scheme val="minor"/>
    </font>
    <font>
      <u/>
      <sz val="11"/>
      <color theme="11"/>
      <name val="Calibri"/>
      <family val="2"/>
      <scheme val="minor"/>
    </font>
    <font>
      <b/>
      <sz val="20"/>
      <color theme="1"/>
      <name val="Calibri"/>
      <family val="2"/>
      <scheme val="minor"/>
    </font>
    <font>
      <sz val="12"/>
      <name val="Calibri"/>
      <family val="2"/>
      <scheme val="minor"/>
    </font>
    <font>
      <b/>
      <sz val="12"/>
      <name val="Calibri"/>
      <family val="2"/>
      <scheme val="minor"/>
    </font>
    <font>
      <b/>
      <sz val="12"/>
      <name val="Cambria"/>
      <family val="2"/>
      <scheme val="major"/>
    </font>
    <font>
      <b/>
      <sz val="11"/>
      <color theme="1"/>
      <name val="Calibri"/>
      <family val="2"/>
      <scheme val="minor"/>
    </font>
    <font>
      <sz val="9"/>
      <color indexed="81"/>
      <name val="Tahoma"/>
      <family val="2"/>
    </font>
    <font>
      <b/>
      <sz val="9"/>
      <color indexed="81"/>
      <name val="Tahoma"/>
      <family val="2"/>
    </font>
    <font>
      <sz val="12"/>
      <color indexed="81"/>
      <name val="Tahoma"/>
      <family val="2"/>
    </font>
    <font>
      <b/>
      <sz val="12"/>
      <color indexed="81"/>
      <name val="Tahoma"/>
      <family val="2"/>
    </font>
    <font>
      <b/>
      <sz val="12"/>
      <color theme="0"/>
      <name val="Arial"/>
      <family val="2"/>
    </font>
    <font>
      <sz val="18"/>
      <name val="Arial"/>
      <family val="2"/>
    </font>
    <font>
      <sz val="12"/>
      <name val="Arial"/>
      <family val="2"/>
    </font>
    <font>
      <sz val="12"/>
      <color theme="1"/>
      <name val="Arial"/>
      <family val="2"/>
    </font>
    <font>
      <b/>
      <sz val="12"/>
      <name val="Arial"/>
      <family val="2"/>
    </font>
    <font>
      <b/>
      <sz val="12"/>
      <color theme="1"/>
      <name val="Arial"/>
      <family val="2"/>
    </font>
    <font>
      <sz val="18"/>
      <color theme="1"/>
      <name val="Arial"/>
      <family val="2"/>
    </font>
    <font>
      <sz val="8"/>
      <color theme="1"/>
      <name val="Arial"/>
      <family val="2"/>
    </font>
    <font>
      <sz val="8"/>
      <color theme="1"/>
      <name val="Calibri"/>
      <family val="2"/>
      <scheme val="minor"/>
    </font>
    <font>
      <sz val="8"/>
      <name val="Calibri"/>
      <family val="2"/>
      <scheme val="minor"/>
    </font>
    <font>
      <b/>
      <sz val="8"/>
      <color theme="1"/>
      <name val="Arial"/>
      <family val="2"/>
    </font>
    <font>
      <b/>
      <sz val="10"/>
      <color theme="0"/>
      <name val="Arial"/>
      <family val="2"/>
    </font>
  </fonts>
  <fills count="19">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993366"/>
        <bgColor indexed="64"/>
      </patternFill>
    </fill>
    <fill>
      <patternFill patternType="solid">
        <fgColor theme="0" tint="-4.9989318521683403E-2"/>
        <bgColor indexed="31"/>
      </patternFill>
    </fill>
    <fill>
      <patternFill patternType="solid">
        <fgColor theme="7" tint="0.79998168889431442"/>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theme="8" tint="0.39997558519241921"/>
        <bgColor rgb="FF000000"/>
      </patternFill>
    </fill>
    <fill>
      <patternFill patternType="solid">
        <fgColor rgb="FFFFFF00"/>
        <bgColor indexed="64"/>
      </patternFill>
    </fill>
    <fill>
      <patternFill patternType="solid">
        <fgColor theme="4" tint="-0.249977111117893"/>
        <bgColor indexed="64"/>
      </patternFill>
    </fill>
    <fill>
      <patternFill patternType="solid">
        <fgColor rgb="FF92D050"/>
        <bgColor indexed="64"/>
      </patternFill>
    </fill>
    <fill>
      <patternFill patternType="solid">
        <fgColor rgb="FF00B050"/>
        <bgColor indexed="64"/>
      </patternFill>
    </fill>
  </fills>
  <borders count="38">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style="medium">
        <color indexed="64"/>
      </right>
      <top/>
      <bottom/>
      <diagonal/>
    </border>
    <border>
      <left style="thin">
        <color auto="1"/>
      </left>
      <right style="thin">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medium">
        <color indexed="64"/>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264">
    <xf numFmtId="0" fontId="0" fillId="0" borderId="0" xfId="0"/>
    <xf numFmtId="0" fontId="4" fillId="0" borderId="0" xfId="0" applyFont="1" applyBorder="1" applyAlignment="1">
      <alignment horizontal="left" wrapText="1"/>
    </xf>
    <xf numFmtId="0" fontId="4" fillId="0" borderId="0" xfId="0" applyFont="1" applyBorder="1" applyAlignment="1">
      <alignment wrapText="1"/>
    </xf>
    <xf numFmtId="0" fontId="4" fillId="0" borderId="0" xfId="0" applyFont="1" applyBorder="1" applyAlignment="1">
      <alignment horizontal="left" vertical="center" wrapText="1"/>
    </xf>
    <xf numFmtId="0" fontId="5" fillId="0" borderId="0" xfId="0" applyFont="1" applyBorder="1" applyAlignment="1">
      <alignment horizontal="center" wrapText="1"/>
    </xf>
    <xf numFmtId="0" fontId="5" fillId="0" borderId="0" xfId="0" applyFont="1" applyBorder="1" applyAlignment="1">
      <alignment wrapText="1"/>
    </xf>
    <xf numFmtId="0" fontId="4" fillId="0" borderId="0" xfId="0" applyFont="1" applyBorder="1" applyAlignment="1"/>
    <xf numFmtId="0" fontId="4" fillId="7" borderId="0" xfId="0" applyFont="1" applyFill="1" applyBorder="1" applyAlignment="1">
      <alignment wrapText="1"/>
    </xf>
    <xf numFmtId="0" fontId="0" fillId="0" borderId="1"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14" fillId="6" borderId="1" xfId="0" applyFont="1" applyFill="1" applyBorder="1" applyAlignment="1">
      <alignment horizontal="justify" vertical="center" wrapText="1"/>
    </xf>
    <xf numFmtId="0" fontId="14" fillId="4" borderId="1" xfId="0" applyFont="1" applyFill="1" applyBorder="1" applyAlignment="1">
      <alignment horizontal="justify" vertical="center" wrapText="1"/>
    </xf>
    <xf numFmtId="0" fontId="14" fillId="4" borderId="1" xfId="0" applyFont="1" applyFill="1" applyBorder="1" applyAlignment="1">
      <alignment horizontal="left" vertical="center" wrapText="1"/>
    </xf>
    <xf numFmtId="0" fontId="14" fillId="5" borderId="1" xfId="0" applyFont="1" applyFill="1" applyBorder="1" applyAlignment="1">
      <alignment horizontal="justify" vertical="center" wrapText="1"/>
    </xf>
    <xf numFmtId="0" fontId="14" fillId="5" borderId="1" xfId="0" applyFont="1" applyFill="1" applyBorder="1" applyAlignment="1">
      <alignment horizontal="left" vertical="center" wrapText="1"/>
    </xf>
    <xf numFmtId="0" fontId="14" fillId="7" borderId="1" xfId="0" applyFont="1" applyFill="1" applyBorder="1" applyAlignment="1">
      <alignment horizontal="left" vertical="center" wrapText="1"/>
    </xf>
    <xf numFmtId="0" fontId="14" fillId="7" borderId="1" xfId="0" applyFont="1" applyFill="1" applyBorder="1" applyAlignment="1">
      <alignment horizontal="justify" vertical="center" wrapText="1"/>
    </xf>
    <xf numFmtId="0" fontId="14" fillId="3" borderId="1" xfId="0" applyFont="1" applyFill="1" applyBorder="1" applyAlignment="1">
      <alignment horizontal="justify" vertical="center" wrapText="1"/>
    </xf>
    <xf numFmtId="0" fontId="14" fillId="3" borderId="1" xfId="0" applyFont="1" applyFill="1" applyBorder="1" applyAlignment="1">
      <alignment horizontal="left" vertical="center" wrapText="1"/>
    </xf>
    <xf numFmtId="0" fontId="14" fillId="0" borderId="0" xfId="0" applyFont="1" applyBorder="1" applyAlignment="1">
      <alignment wrapText="1"/>
    </xf>
    <xf numFmtId="0" fontId="14" fillId="0" borderId="0" xfId="0" applyFont="1" applyBorder="1" applyAlignment="1">
      <alignment horizontal="left" vertical="center" wrapText="1"/>
    </xf>
    <xf numFmtId="0" fontId="16" fillId="0" borderId="0" xfId="0" applyFont="1" applyBorder="1" applyAlignment="1">
      <alignment wrapText="1"/>
    </xf>
    <xf numFmtId="0" fontId="15" fillId="0" borderId="0" xfId="0" applyFont="1" applyAlignment="1">
      <alignment wrapText="1"/>
    </xf>
    <xf numFmtId="0" fontId="14" fillId="0" borderId="0" xfId="0" applyFont="1" applyBorder="1" applyAlignment="1"/>
    <xf numFmtId="0" fontId="17" fillId="0" borderId="0" xfId="0" applyFont="1" applyAlignment="1"/>
    <xf numFmtId="0" fontId="14" fillId="0" borderId="0" xfId="0" applyFont="1" applyBorder="1" applyAlignment="1">
      <alignment horizontal="left" vertical="center"/>
    </xf>
    <xf numFmtId="0" fontId="15" fillId="0" borderId="0" xfId="0" applyFont="1" applyAlignment="1"/>
    <xf numFmtId="14" fontId="14" fillId="4" borderId="1" xfId="0" applyNumberFormat="1" applyFont="1" applyFill="1" applyBorder="1" applyAlignment="1">
      <alignment horizontal="left" vertical="center" wrapText="1"/>
    </xf>
    <xf numFmtId="14" fontId="14" fillId="5" borderId="1" xfId="0" applyNumberFormat="1" applyFont="1" applyFill="1" applyBorder="1" applyAlignment="1">
      <alignment horizontal="left" vertical="center" wrapText="1"/>
    </xf>
    <xf numFmtId="14" fontId="14" fillId="7" borderId="1" xfId="0" applyNumberFormat="1" applyFont="1" applyFill="1" applyBorder="1" applyAlignment="1">
      <alignment horizontal="left" vertical="center" wrapText="1"/>
    </xf>
    <xf numFmtId="14" fontId="14" fillId="3" borderId="1" xfId="0" applyNumberFormat="1" applyFont="1" applyFill="1" applyBorder="1" applyAlignment="1">
      <alignment horizontal="left" vertical="center" wrapText="1"/>
    </xf>
    <xf numFmtId="0" fontId="0" fillId="0" borderId="1" xfId="0" applyBorder="1" applyAlignment="1">
      <alignment horizontal="justify" vertical="top" wrapText="1"/>
    </xf>
    <xf numFmtId="14" fontId="0" fillId="0" borderId="1" xfId="0" applyNumberFormat="1" applyBorder="1" applyAlignment="1">
      <alignment horizontal="center" vertical="center"/>
    </xf>
    <xf numFmtId="0" fontId="0" fillId="0" borderId="1" xfId="0" applyFill="1" applyBorder="1" applyAlignment="1">
      <alignment horizontal="justify" vertical="top" wrapText="1"/>
    </xf>
    <xf numFmtId="0" fontId="0" fillId="0" borderId="1" xfId="0" applyFill="1" applyBorder="1" applyAlignment="1">
      <alignment horizontal="center" vertical="center" wrapText="1"/>
    </xf>
    <xf numFmtId="14" fontId="0" fillId="0" borderId="20" xfId="0" applyNumberFormat="1" applyBorder="1" applyAlignment="1">
      <alignment horizontal="center" vertical="center"/>
    </xf>
    <xf numFmtId="0" fontId="0" fillId="0" borderId="21" xfId="0" applyBorder="1" applyAlignment="1">
      <alignment horizontal="center" vertical="center"/>
    </xf>
    <xf numFmtId="0" fontId="0" fillId="0" borderId="22" xfId="0" applyFill="1" applyBorder="1" applyAlignment="1">
      <alignment horizontal="justify" vertical="top" wrapText="1"/>
    </xf>
    <xf numFmtId="14" fontId="0" fillId="0" borderId="22" xfId="0" applyNumberFormat="1" applyBorder="1" applyAlignment="1">
      <alignment horizontal="center" vertical="center"/>
    </xf>
    <xf numFmtId="14" fontId="0" fillId="0" borderId="23" xfId="0" applyNumberFormat="1" applyBorder="1" applyAlignment="1">
      <alignment horizontal="center" vertical="center"/>
    </xf>
    <xf numFmtId="0" fontId="19" fillId="0" borderId="0" xfId="0" applyFont="1" applyAlignment="1">
      <alignment wrapText="1"/>
    </xf>
    <xf numFmtId="0" fontId="20" fillId="0" borderId="0" xfId="0" applyFont="1"/>
    <xf numFmtId="0" fontId="21" fillId="0" borderId="0" xfId="0" applyFont="1" applyBorder="1" applyAlignment="1">
      <alignment wrapText="1"/>
    </xf>
    <xf numFmtId="0" fontId="22" fillId="0" borderId="0" xfId="0" applyFont="1" applyAlignment="1"/>
    <xf numFmtId="0" fontId="19" fillId="0" borderId="0" xfId="0" applyFont="1" applyAlignment="1"/>
    <xf numFmtId="0" fontId="14" fillId="7"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1" xfId="0" applyBorder="1" applyAlignment="1">
      <alignment horizontal="center" vertical="center"/>
    </xf>
    <xf numFmtId="0" fontId="14" fillId="6" borderId="11" xfId="0" applyFont="1" applyFill="1" applyBorder="1" applyAlignment="1">
      <alignment horizontal="center" vertical="center" wrapText="1"/>
    </xf>
    <xf numFmtId="0" fontId="14" fillId="6" borderId="1" xfId="0" applyFont="1" applyFill="1" applyBorder="1" applyAlignment="1">
      <alignment horizontal="justify" vertical="center" wrapText="1"/>
    </xf>
    <xf numFmtId="0" fontId="15" fillId="6" borderId="1" xfId="0" applyFont="1" applyFill="1" applyBorder="1" applyAlignment="1">
      <alignment horizontal="center" vertical="center" wrapText="1"/>
    </xf>
    <xf numFmtId="0" fontId="15" fillId="6" borderId="1" xfId="0" applyFont="1" applyFill="1" applyBorder="1" applyAlignment="1">
      <alignment horizontal="justify" vertical="center" wrapText="1"/>
    </xf>
    <xf numFmtId="0" fontId="15" fillId="6" borderId="1" xfId="0" applyFont="1" applyFill="1" applyBorder="1" applyAlignment="1">
      <alignment horizontal="left" vertical="center" wrapText="1"/>
    </xf>
    <xf numFmtId="14" fontId="15" fillId="6" borderId="1" xfId="0" applyNumberFormat="1" applyFont="1" applyFill="1" applyBorder="1" applyAlignment="1">
      <alignment horizontal="left" vertical="center" wrapText="1"/>
    </xf>
    <xf numFmtId="0" fontId="4" fillId="6" borderId="0" xfId="0" applyFont="1" applyFill="1" applyBorder="1" applyAlignment="1">
      <alignment wrapText="1"/>
    </xf>
    <xf numFmtId="0" fontId="14" fillId="11" borderId="1" xfId="0" applyFont="1" applyFill="1" applyBorder="1" applyAlignment="1">
      <alignment horizontal="center" vertical="center" wrapText="1"/>
    </xf>
    <xf numFmtId="0" fontId="14" fillId="11" borderId="1" xfId="0" applyFont="1" applyFill="1" applyBorder="1" applyAlignment="1">
      <alignment horizontal="justify" vertical="center" wrapText="1"/>
    </xf>
    <xf numFmtId="0" fontId="14" fillId="11" borderId="1" xfId="0" applyFont="1" applyFill="1" applyBorder="1" applyAlignment="1">
      <alignment horizontal="left" vertical="center" wrapText="1"/>
    </xf>
    <xf numFmtId="14" fontId="14" fillId="11" borderId="1" xfId="0" applyNumberFormat="1" applyFont="1" applyFill="1" applyBorder="1" applyAlignment="1">
      <alignment horizontal="left" vertical="center" wrapText="1"/>
    </xf>
    <xf numFmtId="0" fontId="4" fillId="11" borderId="0" xfId="0" applyFont="1" applyFill="1" applyBorder="1" applyAlignment="1">
      <alignment wrapText="1"/>
    </xf>
    <xf numFmtId="0" fontId="4" fillId="5" borderId="0" xfId="0" applyFont="1" applyFill="1" applyBorder="1" applyAlignment="1">
      <alignment wrapText="1"/>
    </xf>
    <xf numFmtId="0" fontId="14" fillId="13" borderId="1" xfId="0" applyFont="1" applyFill="1" applyBorder="1" applyAlignment="1">
      <alignment horizontal="center" vertical="center" wrapText="1"/>
    </xf>
    <xf numFmtId="0" fontId="14" fillId="14" borderId="1" xfId="0" applyFont="1" applyFill="1" applyBorder="1" applyAlignment="1">
      <alignment horizontal="left" vertical="center" wrapText="1"/>
    </xf>
    <xf numFmtId="0" fontId="4" fillId="3" borderId="0" xfId="0" applyFont="1" applyFill="1" applyBorder="1" applyAlignment="1">
      <alignment wrapText="1"/>
    </xf>
    <xf numFmtId="0" fontId="14" fillId="14" borderId="1" xfId="0" applyFont="1" applyFill="1" applyBorder="1" applyAlignment="1">
      <alignment horizontal="center" vertical="center" wrapText="1"/>
    </xf>
    <xf numFmtId="0" fontId="14" fillId="2" borderId="1" xfId="0" applyFont="1" applyFill="1" applyBorder="1" applyAlignment="1">
      <alignment horizontal="justify" vertical="center" wrapText="1"/>
    </xf>
    <xf numFmtId="0" fontId="14" fillId="2" borderId="1" xfId="0" applyFont="1" applyFill="1" applyBorder="1" applyAlignment="1">
      <alignment horizontal="left" vertical="center" wrapText="1"/>
    </xf>
    <xf numFmtId="14" fontId="14" fillId="2" borderId="1" xfId="0" applyNumberFormat="1" applyFont="1" applyFill="1" applyBorder="1" applyAlignment="1">
      <alignment horizontal="left" vertical="center" wrapText="1"/>
    </xf>
    <xf numFmtId="0" fontId="4" fillId="2" borderId="0" xfId="0" applyFont="1" applyFill="1" applyBorder="1" applyAlignment="1">
      <alignment wrapText="1"/>
    </xf>
    <xf numFmtId="0" fontId="14" fillId="2" borderId="1" xfId="0" applyFont="1" applyFill="1" applyBorder="1" applyAlignment="1">
      <alignment horizontal="center" vertical="center" wrapText="1"/>
    </xf>
    <xf numFmtId="0" fontId="14" fillId="2" borderId="1" xfId="0" applyFont="1" applyFill="1" applyBorder="1" applyAlignment="1">
      <alignment vertical="center" wrapText="1"/>
    </xf>
    <xf numFmtId="0" fontId="4" fillId="4" borderId="0" xfId="0" applyFont="1" applyFill="1" applyBorder="1" applyAlignment="1">
      <alignment wrapText="1"/>
    </xf>
    <xf numFmtId="0" fontId="15" fillId="6"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3" xfId="0" applyBorder="1" applyAlignment="1">
      <alignment vertical="center" wrapText="1"/>
    </xf>
    <xf numFmtId="0" fontId="0" fillId="0" borderId="11" xfId="0" applyBorder="1" applyAlignment="1">
      <alignment vertical="center" wrapText="1"/>
    </xf>
    <xf numFmtId="0" fontId="0" fillId="0" borderId="30" xfId="0" applyBorder="1" applyAlignment="1">
      <alignment horizontal="center" vertical="center" wrapText="1"/>
    </xf>
    <xf numFmtId="0" fontId="14" fillId="5"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14" fillId="7" borderId="1" xfId="0" applyFont="1" applyFill="1" applyBorder="1" applyAlignment="1">
      <alignment horizontal="center" vertical="center" wrapText="1"/>
    </xf>
    <xf numFmtId="0" fontId="0" fillId="0" borderId="27" xfId="0" applyBorder="1" applyAlignment="1">
      <alignment vertical="center" wrapText="1"/>
    </xf>
    <xf numFmtId="0" fontId="0" fillId="0" borderId="30" xfId="0" applyBorder="1" applyAlignment="1">
      <alignment vertical="center" wrapText="1"/>
    </xf>
    <xf numFmtId="0" fontId="0" fillId="0" borderId="28" xfId="0" applyBorder="1" applyAlignment="1">
      <alignment vertical="center" wrapText="1"/>
    </xf>
    <xf numFmtId="0" fontId="0" fillId="0" borderId="0" xfId="0" applyBorder="1" applyAlignment="1">
      <alignment vertical="center" wrapText="1"/>
    </xf>
    <xf numFmtId="0" fontId="14" fillId="7" borderId="1" xfId="0" applyFont="1" applyFill="1" applyBorder="1" applyAlignment="1">
      <alignment horizontal="center" vertical="center" wrapText="1"/>
    </xf>
    <xf numFmtId="0" fontId="14" fillId="11" borderId="1" xfId="0" applyFont="1" applyFill="1" applyBorder="1" applyAlignment="1">
      <alignment horizontal="justify" vertical="center"/>
    </xf>
    <xf numFmtId="0" fontId="4" fillId="0" borderId="0" xfId="0" applyFont="1" applyBorder="1" applyAlignment="1">
      <alignment horizontal="justify" vertical="center"/>
    </xf>
    <xf numFmtId="0" fontId="14" fillId="7" borderId="1" xfId="0" applyFont="1" applyFill="1" applyBorder="1" applyAlignment="1">
      <alignment horizontal="justify" vertical="center" wrapText="1"/>
    </xf>
    <xf numFmtId="0" fontId="14" fillId="0" borderId="0" xfId="0" applyFont="1" applyBorder="1" applyAlignment="1">
      <alignment horizontal="justify" vertical="center"/>
    </xf>
    <xf numFmtId="0" fontId="15" fillId="0" borderId="0" xfId="0" applyFont="1" applyAlignment="1">
      <alignment horizontal="justify" vertical="center"/>
    </xf>
    <xf numFmtId="0" fontId="17" fillId="0" borderId="0" xfId="0" applyFont="1" applyAlignment="1">
      <alignment horizontal="justify" vertical="center"/>
    </xf>
    <xf numFmtId="0" fontId="5" fillId="0" borderId="0" xfId="0" applyFont="1" applyBorder="1" applyAlignment="1">
      <alignment horizontal="justify" vertical="center"/>
    </xf>
    <xf numFmtId="0" fontId="14" fillId="6" borderId="1" xfId="0" applyFont="1" applyFill="1" applyBorder="1" applyAlignment="1">
      <alignment horizontal="justify" vertical="center"/>
    </xf>
    <xf numFmtId="0" fontId="14" fillId="5" borderId="1" xfId="0" applyFont="1" applyFill="1" applyBorder="1" applyAlignment="1">
      <alignment horizontal="justify" vertical="center"/>
    </xf>
    <xf numFmtId="0" fontId="0" fillId="0" borderId="1" xfId="0" applyBorder="1" applyAlignment="1">
      <alignment horizontal="center" vertical="center"/>
    </xf>
    <xf numFmtId="0" fontId="0" fillId="0" borderId="0" xfId="0" applyAlignment="1">
      <alignment horizontal="center" vertical="center"/>
    </xf>
    <xf numFmtId="0" fontId="14" fillId="7" borderId="1" xfId="0" applyFont="1" applyFill="1" applyBorder="1" applyAlignment="1">
      <alignment horizontal="justify" vertical="center"/>
    </xf>
    <xf numFmtId="0" fontId="4" fillId="0" borderId="0" xfId="0" applyFont="1" applyBorder="1" applyAlignment="1">
      <alignment horizontal="justify"/>
    </xf>
    <xf numFmtId="0" fontId="14" fillId="0" borderId="0" xfId="0" applyFont="1" applyBorder="1" applyAlignment="1">
      <alignment horizontal="justify"/>
    </xf>
    <xf numFmtId="0" fontId="16" fillId="0" borderId="0" xfId="0" applyFont="1" applyBorder="1" applyAlignment="1">
      <alignment horizontal="justify"/>
    </xf>
    <xf numFmtId="0" fontId="15" fillId="0" borderId="0" xfId="0" applyFont="1" applyAlignment="1">
      <alignment horizontal="justify"/>
    </xf>
    <xf numFmtId="0" fontId="17" fillId="0" borderId="0" xfId="0" applyFont="1" applyAlignment="1">
      <alignment horizontal="justify"/>
    </xf>
    <xf numFmtId="0" fontId="5" fillId="0" borderId="0" xfId="0" applyFont="1" applyBorder="1" applyAlignment="1">
      <alignment horizontal="justify"/>
    </xf>
    <xf numFmtId="0" fontId="4" fillId="15" borderId="0" xfId="0" applyFont="1" applyFill="1" applyBorder="1" applyAlignment="1">
      <alignment wrapText="1"/>
    </xf>
    <xf numFmtId="0" fontId="14" fillId="2"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3" fillId="2" borderId="1" xfId="0" applyFont="1" applyFill="1" applyBorder="1" applyAlignment="1">
      <alignment horizontal="center" vertical="center" textRotation="90" wrapText="1"/>
    </xf>
    <xf numFmtId="0" fontId="14" fillId="5" borderId="1" xfId="0" applyFont="1" applyFill="1" applyBorder="1" applyAlignment="1">
      <alignment horizontal="center" vertical="center" wrapText="1"/>
    </xf>
    <xf numFmtId="0" fontId="14" fillId="5" borderId="1" xfId="0" applyFont="1" applyFill="1" applyBorder="1" applyAlignment="1">
      <alignment horizontal="justify" vertical="center"/>
    </xf>
    <xf numFmtId="0" fontId="15" fillId="6"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2" fillId="18" borderId="1" xfId="0" applyFont="1" applyFill="1" applyBorder="1" applyAlignment="1">
      <alignment horizontal="center" vertical="center" wrapText="1"/>
    </xf>
    <xf numFmtId="0" fontId="14" fillId="7" borderId="34" xfId="0" applyFont="1" applyFill="1" applyBorder="1" applyAlignment="1">
      <alignment vertical="center" wrapText="1"/>
    </xf>
    <xf numFmtId="0" fontId="23" fillId="17" borderId="1"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17" xfId="0" applyFill="1" applyBorder="1" applyAlignment="1">
      <alignment horizontal="justify" vertical="top"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xf>
    <xf numFmtId="14" fontId="0" fillId="0" borderId="18" xfId="0" applyNumberFormat="1" applyBorder="1" applyAlignment="1">
      <alignment horizontal="center" vertical="center"/>
    </xf>
    <xf numFmtId="0" fontId="0" fillId="0" borderId="1" xfId="0" applyBorder="1" applyAlignment="1">
      <alignment horizontal="center" vertical="center" wrapText="1"/>
    </xf>
    <xf numFmtId="0" fontId="0" fillId="0" borderId="22" xfId="0" applyBorder="1" applyAlignment="1">
      <alignment horizontal="center" vertical="center" wrapText="1"/>
    </xf>
    <xf numFmtId="0" fontId="0" fillId="0" borderId="19" xfId="0" applyBorder="1" applyAlignment="1">
      <alignment horizontal="center" vertical="center" wrapText="1"/>
    </xf>
    <xf numFmtId="0" fontId="12" fillId="9" borderId="1" xfId="0" applyFont="1" applyFill="1" applyBorder="1" applyAlignment="1">
      <alignment horizontal="center" vertical="center" wrapText="1"/>
    </xf>
    <xf numFmtId="0" fontId="12" fillId="9" borderId="20" xfId="0" applyFont="1" applyFill="1" applyBorder="1" applyAlignment="1">
      <alignment horizontal="center" vertical="center" wrapText="1"/>
    </xf>
    <xf numFmtId="14" fontId="0" fillId="0" borderId="20" xfId="0" applyNumberFormat="1" applyBorder="1" applyAlignment="1">
      <alignment horizontal="center" vertical="center" wrapText="1"/>
    </xf>
    <xf numFmtId="0" fontId="0" fillId="0" borderId="1" xfId="0" applyFont="1" applyFill="1" applyBorder="1" applyAlignment="1">
      <alignment horizontal="center" vertical="center" wrapText="1"/>
    </xf>
    <xf numFmtId="0" fontId="14" fillId="6" borderId="1" xfId="0" applyFont="1" applyFill="1" applyBorder="1" applyAlignment="1">
      <alignment horizontal="justify" vertical="center"/>
    </xf>
    <xf numFmtId="0" fontId="14" fillId="6"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11" xfId="0" applyFont="1" applyFill="1" applyBorder="1" applyAlignment="1">
      <alignment horizontal="center" vertical="center" wrapText="1"/>
    </xf>
    <xf numFmtId="1" fontId="14" fillId="6" borderId="1" xfId="0" applyNumberFormat="1" applyFont="1" applyFill="1" applyBorder="1" applyAlignment="1">
      <alignment horizontal="center" vertical="center" wrapText="1"/>
    </xf>
    <xf numFmtId="0" fontId="14" fillId="6" borderId="10"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3" fillId="6" borderId="10" xfId="0" applyFont="1" applyFill="1" applyBorder="1" applyAlignment="1">
      <alignment horizontal="center" vertical="center" textRotation="90" wrapText="1"/>
    </xf>
    <xf numFmtId="0" fontId="13" fillId="6" borderId="13" xfId="0" applyFont="1" applyFill="1" applyBorder="1" applyAlignment="1">
      <alignment horizontal="center" vertical="center" textRotation="90" wrapText="1"/>
    </xf>
    <xf numFmtId="0" fontId="14" fillId="6" borderId="10" xfId="0" applyFont="1" applyFill="1" applyBorder="1" applyAlignment="1">
      <alignment horizontal="justify" vertical="center"/>
    </xf>
    <xf numFmtId="0" fontId="14" fillId="6" borderId="11" xfId="0" applyFont="1" applyFill="1" applyBorder="1" applyAlignment="1">
      <alignment horizontal="justify" vertical="center"/>
    </xf>
    <xf numFmtId="0" fontId="14" fillId="14"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14" borderId="1" xfId="0" applyFont="1" applyFill="1" applyBorder="1" applyAlignment="1">
      <alignment horizontal="justify" vertical="center"/>
    </xf>
    <xf numFmtId="0" fontId="14" fillId="7" borderId="34" xfId="0" applyFont="1" applyFill="1" applyBorder="1" applyAlignment="1">
      <alignment horizontal="center" vertical="center" wrapText="1"/>
    </xf>
    <xf numFmtId="0" fontId="14" fillId="7" borderId="35" xfId="0" applyFont="1" applyFill="1" applyBorder="1" applyAlignment="1">
      <alignment horizontal="center" vertical="center" wrapText="1"/>
    </xf>
    <xf numFmtId="0" fontId="14" fillId="5" borderId="1" xfId="0" applyFont="1" applyFill="1" applyBorder="1" applyAlignment="1">
      <alignment horizontal="justify" vertical="center"/>
    </xf>
    <xf numFmtId="0" fontId="4" fillId="0" borderId="3" xfId="0" applyFont="1" applyBorder="1" applyAlignment="1">
      <alignment horizontal="center" wrapText="1"/>
    </xf>
    <xf numFmtId="0" fontId="4" fillId="0" borderId="9" xfId="0" applyFont="1" applyBorder="1" applyAlignment="1">
      <alignment horizontal="center" wrapText="1"/>
    </xf>
    <xf numFmtId="0" fontId="4" fillId="0" borderId="5" xfId="0" applyFont="1" applyBorder="1" applyAlignment="1">
      <alignment horizontal="center" wrapText="1"/>
    </xf>
    <xf numFmtId="0" fontId="4" fillId="0" borderId="12"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23" fillId="17" borderId="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16" borderId="1"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2" fillId="18"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16" borderId="10" xfId="0" applyFont="1" applyFill="1" applyBorder="1" applyAlignment="1">
      <alignment horizontal="center" vertical="center" wrapText="1"/>
    </xf>
    <xf numFmtId="0" fontId="12" fillId="16" borderId="13" xfId="0" applyFont="1" applyFill="1" applyBorder="1" applyAlignment="1">
      <alignment horizontal="center" vertical="center" wrapText="1"/>
    </xf>
    <xf numFmtId="0" fontId="12" fillId="16" borderId="1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8" fillId="4" borderId="1" xfId="0" applyFont="1" applyFill="1" applyBorder="1" applyAlignment="1">
      <alignment horizontal="center" vertical="center" textRotation="90" wrapText="1"/>
    </xf>
    <xf numFmtId="0" fontId="13" fillId="11" borderId="1" xfId="0" applyFont="1" applyFill="1" applyBorder="1" applyAlignment="1">
      <alignment horizontal="center" vertical="center" textRotation="90" wrapText="1"/>
    </xf>
    <xf numFmtId="0" fontId="14" fillId="7" borderId="1" xfId="0" applyFont="1" applyFill="1" applyBorder="1" applyAlignment="1">
      <alignment horizontal="justify" vertical="center"/>
    </xf>
    <xf numFmtId="0" fontId="14" fillId="7" borderId="10" xfId="0" applyFont="1" applyFill="1" applyBorder="1" applyAlignment="1">
      <alignment horizontal="center" vertical="center" wrapText="1"/>
    </xf>
    <xf numFmtId="0" fontId="14" fillId="7" borderId="13" xfId="0" applyFont="1" applyFill="1" applyBorder="1" applyAlignment="1">
      <alignment horizontal="center" vertical="center" wrapText="1"/>
    </xf>
    <xf numFmtId="0" fontId="14" fillId="7" borderId="11" xfId="0" applyFont="1" applyFill="1" applyBorder="1" applyAlignment="1">
      <alignment horizontal="center" vertical="center" wrapText="1"/>
    </xf>
    <xf numFmtId="0" fontId="14" fillId="14" borderId="10" xfId="0" applyFont="1" applyFill="1" applyBorder="1" applyAlignment="1">
      <alignment horizontal="center" vertical="center" wrapText="1"/>
    </xf>
    <xf numFmtId="0" fontId="14" fillId="14" borderId="13" xfId="0" applyFont="1" applyFill="1" applyBorder="1" applyAlignment="1">
      <alignment horizontal="center" vertical="center" wrapText="1"/>
    </xf>
    <xf numFmtId="0" fontId="14" fillId="14" borderId="11" xfId="0" applyFont="1" applyFill="1" applyBorder="1" applyAlignment="1">
      <alignment horizontal="center" vertical="center" wrapText="1"/>
    </xf>
    <xf numFmtId="0" fontId="14" fillId="7" borderId="10" xfId="0" applyFont="1" applyFill="1" applyBorder="1" applyAlignment="1">
      <alignment horizontal="justify" vertical="center" wrapText="1"/>
    </xf>
    <xf numFmtId="0" fontId="14" fillId="7" borderId="11" xfId="0" applyFont="1" applyFill="1" applyBorder="1" applyAlignment="1">
      <alignment horizontal="justify" vertical="center" wrapText="1"/>
    </xf>
    <xf numFmtId="0" fontId="13" fillId="7" borderId="1" xfId="0" applyFont="1" applyFill="1" applyBorder="1" applyAlignment="1">
      <alignment horizontal="center" vertical="center" textRotation="90" wrapText="1"/>
    </xf>
    <xf numFmtId="0" fontId="13" fillId="3" borderId="1" xfId="0" applyFont="1" applyFill="1" applyBorder="1" applyAlignment="1">
      <alignment horizontal="center" vertical="center" textRotation="90" wrapText="1"/>
    </xf>
    <xf numFmtId="0" fontId="14" fillId="3" borderId="1" xfId="0" applyFont="1" applyFill="1" applyBorder="1" applyAlignment="1">
      <alignment horizontal="justify" vertical="center"/>
    </xf>
    <xf numFmtId="0" fontId="13" fillId="5" borderId="1" xfId="0" applyFont="1" applyFill="1" applyBorder="1" applyAlignment="1">
      <alignment horizontal="center" vertical="center" textRotation="90" wrapText="1"/>
    </xf>
    <xf numFmtId="0" fontId="14" fillId="4" borderId="1"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4" fillId="4" borderId="1" xfId="0" applyFont="1" applyFill="1" applyBorder="1" applyAlignment="1">
      <alignment horizontal="justify" vertical="center"/>
    </xf>
    <xf numFmtId="0" fontId="6" fillId="10" borderId="19"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10" borderId="20" xfId="0" applyFont="1" applyFill="1" applyBorder="1" applyAlignment="1">
      <alignment horizontal="center" vertical="center" wrapText="1"/>
    </xf>
    <xf numFmtId="0" fontId="4" fillId="0" borderId="1" xfId="0" applyFont="1" applyBorder="1" applyAlignment="1">
      <alignment horizontal="center" wrapText="1"/>
    </xf>
    <xf numFmtId="0" fontId="3" fillId="0" borderId="1" xfId="0" applyFont="1" applyBorder="1" applyAlignment="1">
      <alignment horizontal="center" vertical="center" wrapText="1"/>
    </xf>
    <xf numFmtId="0" fontId="6" fillId="10" borderId="24" xfId="0" applyFont="1" applyFill="1" applyBorder="1" applyAlignment="1">
      <alignment horizontal="center" vertical="center" wrapText="1"/>
    </xf>
    <xf numFmtId="0" fontId="6" fillId="10" borderId="25" xfId="0" applyFont="1" applyFill="1" applyBorder="1" applyAlignment="1">
      <alignment horizontal="center" vertical="center" wrapText="1"/>
    </xf>
    <xf numFmtId="0" fontId="6" fillId="10" borderId="26" xfId="0" applyFont="1" applyFill="1" applyBorder="1" applyAlignment="1">
      <alignment horizontal="center" vertical="center" wrapText="1"/>
    </xf>
    <xf numFmtId="0" fontId="12" fillId="9" borderId="16"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18"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9" borderId="20"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1" xfId="0" applyBorder="1" applyAlignment="1">
      <alignment horizontal="center" vertical="center" wrapText="1"/>
    </xf>
    <xf numFmtId="0" fontId="0" fillId="0" borderId="3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1" xfId="0" applyBorder="1" applyAlignment="1">
      <alignment horizontal="center" vertical="center"/>
    </xf>
    <xf numFmtId="0" fontId="0" fillId="0" borderId="22" xfId="0" applyBorder="1" applyAlignment="1">
      <alignment horizontal="center" vertical="center" wrapText="1"/>
    </xf>
    <xf numFmtId="0" fontId="6" fillId="10" borderId="31" xfId="0" applyFont="1" applyFill="1" applyBorder="1" applyAlignment="1">
      <alignment horizontal="center" vertical="center" wrapText="1"/>
    </xf>
    <xf numFmtId="0" fontId="6" fillId="10" borderId="10" xfId="0" applyFont="1" applyFill="1" applyBorder="1" applyAlignment="1">
      <alignment horizontal="center" vertical="center" wrapText="1"/>
    </xf>
    <xf numFmtId="0" fontId="6" fillId="10" borderId="36"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31" xfId="0" applyBorder="1" applyAlignment="1">
      <alignment horizontal="center" vertical="center" wrapText="1"/>
    </xf>
    <xf numFmtId="0" fontId="0" fillId="0" borderId="17" xfId="0" applyBorder="1" applyAlignment="1">
      <alignment horizontal="center" vertical="center" wrapText="1"/>
    </xf>
    <xf numFmtId="0" fontId="6" fillId="10" borderId="32"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6" fillId="10" borderId="37" xfId="0" applyFont="1" applyFill="1" applyBorder="1" applyAlignment="1">
      <alignment horizontal="center" vertical="center" wrapText="1"/>
    </xf>
    <xf numFmtId="0" fontId="7" fillId="0" borderId="16" xfId="0" applyFont="1" applyBorder="1" applyAlignment="1">
      <alignment horizontal="center"/>
    </xf>
    <xf numFmtId="0" fontId="7" fillId="0" borderId="17" xfId="0" applyFont="1" applyBorder="1" applyAlignment="1">
      <alignment horizontal="center"/>
    </xf>
    <xf numFmtId="0" fontId="7" fillId="0" borderId="18" xfId="0" applyFont="1" applyBorder="1" applyAlignment="1">
      <alignment horizontal="center"/>
    </xf>
    <xf numFmtId="0" fontId="0" fillId="0" borderId="29" xfId="0" applyBorder="1" applyAlignment="1">
      <alignment horizontal="center"/>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27" xfId="0" applyBorder="1" applyAlignment="1">
      <alignment horizontal="center"/>
    </xf>
    <xf numFmtId="0" fontId="0" fillId="0" borderId="30" xfId="0" applyBorder="1" applyAlignment="1">
      <alignment horizontal="center"/>
    </xf>
    <xf numFmtId="0" fontId="0" fillId="0" borderId="28" xfId="0" applyBorder="1" applyAlignment="1">
      <alignment horizontal="center"/>
    </xf>
    <xf numFmtId="0" fontId="0" fillId="0" borderId="11" xfId="0" applyBorder="1" applyAlignment="1">
      <alignment horizontal="center" vertical="center" wrapText="1"/>
    </xf>
    <xf numFmtId="0" fontId="14" fillId="6" borderId="1" xfId="0" applyFont="1" applyFill="1" applyBorder="1" applyAlignment="1">
      <alignment horizontal="justify" vertical="center" wrapText="1"/>
    </xf>
    <xf numFmtId="0" fontId="0" fillId="0" borderId="30" xfId="0" applyBorder="1" applyAlignment="1">
      <alignment horizontal="center" vertical="center" wrapText="1"/>
    </xf>
    <xf numFmtId="0" fontId="0" fillId="0" borderId="29" xfId="0" applyBorder="1" applyAlignment="1">
      <alignment horizontal="center" vertical="center" wrapText="1"/>
    </xf>
    <xf numFmtId="0" fontId="14" fillId="2" borderId="1" xfId="0" applyFont="1" applyFill="1" applyBorder="1" applyAlignment="1">
      <alignment horizontal="center" vertical="center" wrapText="1"/>
    </xf>
    <xf numFmtId="0" fontId="14" fillId="12"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13" borderId="1" xfId="0" applyFont="1" applyFill="1" applyBorder="1" applyAlignment="1">
      <alignment horizontal="center" vertical="center" wrapText="1"/>
    </xf>
    <xf numFmtId="0" fontId="14" fillId="8" borderId="1" xfId="0" applyFont="1" applyFill="1" applyBorder="1" applyAlignment="1">
      <alignment horizontal="center"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2" defaultPivotStyle="PivotStyleLight16"/>
  <colors>
    <mruColors>
      <color rgb="FF00FF00"/>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514804</xdr:colOff>
      <xdr:row>0</xdr:row>
      <xdr:rowOff>81644</xdr:rowOff>
    </xdr:from>
    <xdr:to>
      <xdr:col>1</xdr:col>
      <xdr:colOff>1469570</xdr:colOff>
      <xdr:row>4</xdr:row>
      <xdr:rowOff>345215</xdr:rowOff>
    </xdr:to>
    <xdr:pic>
      <xdr:nvPicPr>
        <xdr:cNvPr id="2" name="1 Imagen"/>
        <xdr:cNvPicPr/>
      </xdr:nvPicPr>
      <xdr:blipFill>
        <a:blip xmlns:r="http://schemas.openxmlformats.org/officeDocument/2006/relationships" r:embed="rId1"/>
        <a:srcRect/>
        <a:stretch>
          <a:fillRect/>
        </a:stretch>
      </xdr:blipFill>
      <xdr:spPr bwMode="auto">
        <a:xfrm>
          <a:off x="514804" y="81644"/>
          <a:ext cx="2465159" cy="1080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73025</xdr:colOff>
      <xdr:row>0</xdr:row>
      <xdr:rowOff>111125</xdr:rowOff>
    </xdr:from>
    <xdr:to>
      <xdr:col>1</xdr:col>
      <xdr:colOff>2233025</xdr:colOff>
      <xdr:row>4</xdr:row>
      <xdr:rowOff>285750</xdr:rowOff>
    </xdr:to>
    <xdr:pic>
      <xdr:nvPicPr>
        <xdr:cNvPr id="2" name="1 Imagen"/>
        <xdr:cNvPicPr/>
      </xdr:nvPicPr>
      <xdr:blipFill>
        <a:blip xmlns:r="http://schemas.openxmlformats.org/officeDocument/2006/relationships" r:embed="rId1"/>
        <a:srcRect/>
        <a:stretch>
          <a:fillRect/>
        </a:stretch>
      </xdr:blipFill>
      <xdr:spPr bwMode="auto">
        <a:xfrm>
          <a:off x="387350" y="111125"/>
          <a:ext cx="2160000" cy="9556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U546"/>
  <sheetViews>
    <sheetView view="pageBreakPreview" topLeftCell="N1" zoomScale="70" zoomScaleNormal="85" zoomScaleSheetLayoutView="70" zoomScalePageLayoutView="75" workbookViewId="0">
      <pane ySplit="9" topLeftCell="A13" activePane="bottomLeft" state="frozen"/>
      <selection pane="bottomLeft" activeCell="V1" sqref="V1:V1048576"/>
    </sheetView>
  </sheetViews>
  <sheetFormatPr baseColWidth="10" defaultColWidth="10.85546875" defaultRowHeight="15.75"/>
  <cols>
    <col min="1" max="1" width="22.5703125" style="5" customWidth="1"/>
    <col min="2" max="2" width="27" style="110" customWidth="1"/>
    <col min="3" max="3" width="36.42578125" style="121" customWidth="1"/>
    <col min="4" max="4" width="34" style="116" customWidth="1"/>
    <col min="5" max="5" width="18" style="2" customWidth="1"/>
    <col min="6" max="6" width="11.5703125" style="2" customWidth="1"/>
    <col min="7" max="7" width="18" style="2" customWidth="1"/>
    <col min="8" max="8" width="15.140625" style="2" customWidth="1"/>
    <col min="9" max="9" width="20.42578125" style="2" customWidth="1"/>
    <col min="10" max="10" width="18" style="2" customWidth="1"/>
    <col min="11" max="11" width="10.85546875" style="2" customWidth="1"/>
    <col min="12" max="12" width="16.7109375" style="2" customWidth="1"/>
    <col min="13" max="13" width="16.140625" style="2" customWidth="1"/>
    <col min="14" max="15" width="9.85546875" style="2" customWidth="1"/>
    <col min="16" max="16" width="27.42578125" style="2" customWidth="1"/>
    <col min="17" max="17" width="59.28515625" style="2" customWidth="1"/>
    <col min="18" max="18" width="38.7109375" style="2" customWidth="1"/>
    <col min="19" max="19" width="33.42578125" style="3" hidden="1" customWidth="1"/>
    <col min="20" max="21" width="13.28515625" style="3" customWidth="1"/>
    <col min="22" max="16384" width="10.85546875" style="2"/>
  </cols>
  <sheetData>
    <row r="1" spans="1:21" ht="16.5" customHeight="1">
      <c r="A1" s="166"/>
      <c r="B1" s="167"/>
      <c r="C1" s="177" t="s">
        <v>203</v>
      </c>
      <c r="D1" s="178"/>
      <c r="E1" s="178"/>
      <c r="F1" s="178"/>
      <c r="G1" s="178"/>
      <c r="H1" s="178"/>
      <c r="I1" s="178"/>
      <c r="J1" s="178"/>
      <c r="K1" s="178"/>
      <c r="L1" s="178"/>
      <c r="M1" s="178"/>
      <c r="N1" s="178"/>
      <c r="O1" s="178"/>
      <c r="P1" s="178"/>
      <c r="Q1" s="178"/>
      <c r="R1" s="178"/>
      <c r="S1" s="178"/>
      <c r="T1" s="178"/>
      <c r="U1" s="179"/>
    </row>
    <row r="2" spans="1:21" ht="16.5" customHeight="1" thickBot="1">
      <c r="A2" s="168"/>
      <c r="B2" s="169"/>
      <c r="C2" s="180"/>
      <c r="D2" s="181"/>
      <c r="E2" s="181"/>
      <c r="F2" s="181"/>
      <c r="G2" s="181"/>
      <c r="H2" s="181"/>
      <c r="I2" s="181"/>
      <c r="J2" s="181"/>
      <c r="K2" s="181"/>
      <c r="L2" s="181"/>
      <c r="M2" s="181"/>
      <c r="N2" s="181"/>
      <c r="O2" s="181"/>
      <c r="P2" s="181"/>
      <c r="Q2" s="181"/>
      <c r="R2" s="181"/>
      <c r="S2" s="181"/>
      <c r="T2" s="181"/>
      <c r="U2" s="182"/>
    </row>
    <row r="3" spans="1:21" ht="16.5" customHeight="1">
      <c r="A3" s="168"/>
      <c r="B3" s="169"/>
      <c r="C3" s="177" t="s">
        <v>2</v>
      </c>
      <c r="D3" s="178"/>
      <c r="E3" s="178"/>
      <c r="F3" s="178"/>
      <c r="G3" s="178"/>
      <c r="H3" s="178"/>
      <c r="I3" s="178"/>
      <c r="J3" s="178"/>
      <c r="K3" s="178"/>
      <c r="L3" s="178"/>
      <c r="M3" s="178"/>
      <c r="N3" s="178"/>
      <c r="O3" s="178"/>
      <c r="P3" s="178"/>
      <c r="Q3" s="178"/>
      <c r="R3" s="178"/>
      <c r="S3" s="178"/>
      <c r="T3" s="178"/>
      <c r="U3" s="179"/>
    </row>
    <row r="4" spans="1:21" ht="16.5" customHeight="1" thickBot="1">
      <c r="A4" s="168"/>
      <c r="B4" s="169"/>
      <c r="C4" s="180"/>
      <c r="D4" s="181"/>
      <c r="E4" s="181"/>
      <c r="F4" s="181"/>
      <c r="G4" s="181"/>
      <c r="H4" s="181"/>
      <c r="I4" s="181"/>
      <c r="J4" s="181"/>
      <c r="K4" s="181"/>
      <c r="L4" s="181"/>
      <c r="M4" s="181"/>
      <c r="N4" s="181"/>
      <c r="O4" s="181"/>
      <c r="P4" s="181"/>
      <c r="Q4" s="181"/>
      <c r="R4" s="181"/>
      <c r="S4" s="181"/>
      <c r="T4" s="181"/>
      <c r="U4" s="182"/>
    </row>
    <row r="5" spans="1:21" ht="36" customHeight="1" thickBot="1">
      <c r="A5" s="170"/>
      <c r="B5" s="171"/>
      <c r="C5" s="183" t="s">
        <v>385</v>
      </c>
      <c r="D5" s="184"/>
      <c r="E5" s="184"/>
      <c r="F5" s="184"/>
      <c r="G5" s="184"/>
      <c r="H5" s="184"/>
      <c r="I5" s="184"/>
      <c r="J5" s="184"/>
      <c r="K5" s="184"/>
      <c r="L5" s="184"/>
      <c r="M5" s="184"/>
      <c r="N5" s="184"/>
      <c r="O5" s="184"/>
      <c r="P5" s="184"/>
      <c r="Q5" s="184"/>
      <c r="R5" s="184"/>
      <c r="S5" s="184"/>
      <c r="T5" s="184"/>
      <c r="U5" s="185"/>
    </row>
    <row r="6" spans="1:21">
      <c r="A6" s="2"/>
      <c r="B6" s="105"/>
      <c r="C6" s="116"/>
    </row>
    <row r="7" spans="1:21" s="4" customFormat="1" ht="21.75" customHeight="1">
      <c r="A7" s="187" t="s">
        <v>18</v>
      </c>
      <c r="B7" s="187"/>
      <c r="C7" s="187"/>
      <c r="D7" s="187"/>
      <c r="E7" s="176" t="s">
        <v>205</v>
      </c>
      <c r="F7" s="176"/>
      <c r="G7" s="176"/>
      <c r="H7" s="176"/>
      <c r="I7" s="188" t="s">
        <v>207</v>
      </c>
      <c r="J7" s="176" t="s">
        <v>208</v>
      </c>
      <c r="K7" s="176"/>
      <c r="L7" s="176"/>
      <c r="M7" s="176"/>
      <c r="N7" s="172" t="s">
        <v>19</v>
      </c>
      <c r="O7" s="172"/>
      <c r="P7" s="186" t="s">
        <v>365</v>
      </c>
      <c r="Q7" s="186"/>
      <c r="R7" s="186"/>
      <c r="S7" s="186"/>
      <c r="T7" s="186"/>
      <c r="U7" s="186"/>
    </row>
    <row r="8" spans="1:21" ht="36.75" customHeight="1">
      <c r="A8" s="187" t="s">
        <v>21</v>
      </c>
      <c r="B8" s="173" t="s">
        <v>22</v>
      </c>
      <c r="C8" s="175" t="s">
        <v>20</v>
      </c>
      <c r="D8" s="175" t="s">
        <v>25</v>
      </c>
      <c r="E8" s="176" t="s">
        <v>0</v>
      </c>
      <c r="F8" s="176" t="s">
        <v>4</v>
      </c>
      <c r="G8" s="176" t="s">
        <v>109</v>
      </c>
      <c r="H8" s="176" t="s">
        <v>206</v>
      </c>
      <c r="I8" s="189"/>
      <c r="J8" s="176" t="s">
        <v>0</v>
      </c>
      <c r="K8" s="176" t="s">
        <v>4</v>
      </c>
      <c r="L8" s="176" t="s">
        <v>109</v>
      </c>
      <c r="M8" s="176" t="s">
        <v>206</v>
      </c>
      <c r="N8" s="172" t="s">
        <v>1</v>
      </c>
      <c r="O8" s="172"/>
      <c r="P8" s="186" t="s">
        <v>49</v>
      </c>
      <c r="Q8" s="186" t="s">
        <v>23</v>
      </c>
      <c r="R8" s="186" t="s">
        <v>47</v>
      </c>
      <c r="S8" s="186" t="s">
        <v>24</v>
      </c>
      <c r="T8" s="186" t="s">
        <v>48</v>
      </c>
      <c r="U8" s="186"/>
    </row>
    <row r="9" spans="1:21" ht="39.75" customHeight="1">
      <c r="A9" s="187"/>
      <c r="B9" s="174"/>
      <c r="C9" s="175"/>
      <c r="D9" s="175"/>
      <c r="E9" s="176"/>
      <c r="F9" s="176"/>
      <c r="G9" s="176"/>
      <c r="H9" s="176"/>
      <c r="I9" s="190"/>
      <c r="J9" s="176"/>
      <c r="K9" s="176"/>
      <c r="L9" s="176"/>
      <c r="M9" s="176"/>
      <c r="N9" s="132" t="s">
        <v>198</v>
      </c>
      <c r="O9" s="132" t="s">
        <v>199</v>
      </c>
      <c r="P9" s="186"/>
      <c r="Q9" s="186"/>
      <c r="R9" s="186"/>
      <c r="S9" s="186"/>
      <c r="T9" s="130" t="s">
        <v>50</v>
      </c>
      <c r="U9" s="130" t="s">
        <v>51</v>
      </c>
    </row>
    <row r="10" spans="1:21" s="67" customFormat="1" ht="197.25" customHeight="1">
      <c r="A10" s="156" t="s">
        <v>156</v>
      </c>
      <c r="B10" s="146" t="s">
        <v>5</v>
      </c>
      <c r="C10" s="146" t="s">
        <v>120</v>
      </c>
      <c r="D10" s="146" t="s">
        <v>121</v>
      </c>
      <c r="E10" s="152">
        <f>Hoja2!AL2</f>
        <v>2</v>
      </c>
      <c r="F10" s="152">
        <f>Hoja2!AM2</f>
        <v>5</v>
      </c>
      <c r="G10" s="147">
        <f>E10*F10</f>
        <v>10</v>
      </c>
      <c r="H10" s="147" t="str">
        <f>IF(AND(G10&gt;1,G10&lt;=10),"BAJA",IF(AND(G10&gt;=10,G10&lt;=29),"MODERADA",IF(AND(G10&gt;=30,G10&lt;=59),"ALTA",IF(AND(G10&gt;=59,G10&lt;=100),"EXTREMA","N.A"))))</f>
        <v>BAJA</v>
      </c>
      <c r="I10" s="153" t="s">
        <v>327</v>
      </c>
      <c r="J10" s="153">
        <v>1</v>
      </c>
      <c r="K10" s="153">
        <v>5</v>
      </c>
      <c r="L10" s="147">
        <f>J10*K10</f>
        <v>5</v>
      </c>
      <c r="M10" s="147" t="str">
        <f>IF(AND(L10&gt;1,L10&lt;=10),"BAJA",IF(AND(L10&gt;=10,L10&lt;=29),"MODERADA",IF(AND(L10&gt;=30,L10&lt;=59),"ALTA",IF(AND(L10&gt;=59,L10&lt;=100),"EXTREMA","N.A"))))</f>
        <v>BAJA</v>
      </c>
      <c r="N10" s="147"/>
      <c r="O10" s="191" t="s">
        <v>6</v>
      </c>
      <c r="P10" s="63" t="s">
        <v>52</v>
      </c>
      <c r="Q10" s="64" t="s">
        <v>396</v>
      </c>
      <c r="R10" s="64" t="s">
        <v>212</v>
      </c>
      <c r="S10" s="65" t="s">
        <v>53</v>
      </c>
      <c r="T10" s="66">
        <v>43862</v>
      </c>
      <c r="U10" s="66">
        <v>43951</v>
      </c>
    </row>
    <row r="11" spans="1:21" s="67" customFormat="1" ht="101.25" customHeight="1">
      <c r="A11" s="157"/>
      <c r="B11" s="146"/>
      <c r="C11" s="146"/>
      <c r="D11" s="146"/>
      <c r="E11" s="152"/>
      <c r="F11" s="152"/>
      <c r="G11" s="147"/>
      <c r="H11" s="147"/>
      <c r="I11" s="154"/>
      <c r="J11" s="154"/>
      <c r="K11" s="154"/>
      <c r="L11" s="147"/>
      <c r="M11" s="147"/>
      <c r="N11" s="147"/>
      <c r="O11" s="191"/>
      <c r="P11" s="128" t="s">
        <v>52</v>
      </c>
      <c r="Q11" s="64" t="s">
        <v>394</v>
      </c>
      <c r="R11" s="64" t="s">
        <v>395</v>
      </c>
      <c r="S11" s="65" t="s">
        <v>53</v>
      </c>
      <c r="T11" s="66">
        <v>43862</v>
      </c>
      <c r="U11" s="66">
        <v>44012</v>
      </c>
    </row>
    <row r="12" spans="1:21" s="67" customFormat="1" ht="87.75" customHeight="1">
      <c r="A12" s="157"/>
      <c r="B12" s="146"/>
      <c r="C12" s="146"/>
      <c r="D12" s="146"/>
      <c r="E12" s="152"/>
      <c r="F12" s="152"/>
      <c r="G12" s="147"/>
      <c r="H12" s="147"/>
      <c r="I12" s="154"/>
      <c r="J12" s="154"/>
      <c r="K12" s="154"/>
      <c r="L12" s="147"/>
      <c r="M12" s="147"/>
      <c r="N12" s="147"/>
      <c r="O12" s="191"/>
      <c r="P12" s="63" t="s">
        <v>52</v>
      </c>
      <c r="Q12" s="64" t="s">
        <v>328</v>
      </c>
      <c r="R12" s="64" t="s">
        <v>209</v>
      </c>
      <c r="S12" s="65" t="s">
        <v>210</v>
      </c>
      <c r="T12" s="66">
        <v>43862</v>
      </c>
      <c r="U12" s="66">
        <v>44195</v>
      </c>
    </row>
    <row r="13" spans="1:21" s="67" customFormat="1" ht="149.25" customHeight="1">
      <c r="A13" s="157"/>
      <c r="B13" s="146"/>
      <c r="C13" s="146"/>
      <c r="D13" s="146"/>
      <c r="E13" s="152"/>
      <c r="F13" s="152"/>
      <c r="G13" s="147"/>
      <c r="H13" s="147"/>
      <c r="I13" s="154"/>
      <c r="J13" s="154"/>
      <c r="K13" s="154"/>
      <c r="L13" s="147"/>
      <c r="M13" s="147"/>
      <c r="N13" s="147"/>
      <c r="O13" s="191"/>
      <c r="P13" s="85" t="s">
        <v>122</v>
      </c>
      <c r="Q13" s="64" t="s">
        <v>310</v>
      </c>
      <c r="R13" s="64" t="s">
        <v>311</v>
      </c>
      <c r="S13" s="65" t="s">
        <v>44</v>
      </c>
      <c r="T13" s="66">
        <v>43862</v>
      </c>
      <c r="U13" s="66">
        <v>44195</v>
      </c>
    </row>
    <row r="14" spans="1:21" s="67" customFormat="1" ht="45.75" customHeight="1">
      <c r="A14" s="157"/>
      <c r="B14" s="146"/>
      <c r="C14" s="146"/>
      <c r="D14" s="146"/>
      <c r="E14" s="152"/>
      <c r="F14" s="152"/>
      <c r="G14" s="147"/>
      <c r="H14" s="147"/>
      <c r="I14" s="154"/>
      <c r="J14" s="154"/>
      <c r="K14" s="154"/>
      <c r="L14" s="147"/>
      <c r="M14" s="147"/>
      <c r="N14" s="147"/>
      <c r="O14" s="191"/>
      <c r="P14" s="63" t="s">
        <v>122</v>
      </c>
      <c r="Q14" s="64" t="s">
        <v>177</v>
      </c>
      <c r="R14" s="64" t="s">
        <v>124</v>
      </c>
      <c r="S14" s="65" t="s">
        <v>123</v>
      </c>
      <c r="T14" s="66">
        <v>43862</v>
      </c>
      <c r="U14" s="66">
        <v>44195</v>
      </c>
    </row>
    <row r="15" spans="1:21" s="67" customFormat="1" ht="84" customHeight="1">
      <c r="A15" s="157"/>
      <c r="B15" s="146" t="s">
        <v>263</v>
      </c>
      <c r="C15" s="146" t="s">
        <v>309</v>
      </c>
      <c r="D15" s="146" t="s">
        <v>172</v>
      </c>
      <c r="E15" s="152">
        <f>Hoja2!AL7</f>
        <v>1</v>
      </c>
      <c r="F15" s="152">
        <f>Hoja2!AJ7</f>
        <v>5</v>
      </c>
      <c r="G15" s="152">
        <f>E15*F15</f>
        <v>5</v>
      </c>
      <c r="H15" s="147" t="str">
        <f>IF(AND(G15&gt;1,G15&lt;=10),"BAJA",IF(AND(G15&gt;=10,G15&lt;=29),"MODERADA",IF(AND(G15&gt;=30,G15&lt;=59),"ALTA",IF(AND(G15&gt;=59,G15&lt;=100),"EXTREMA","N.A"))))</f>
        <v>BAJA</v>
      </c>
      <c r="I15" s="153" t="s">
        <v>329</v>
      </c>
      <c r="J15" s="153">
        <v>1</v>
      </c>
      <c r="K15" s="153">
        <v>5</v>
      </c>
      <c r="L15" s="152">
        <f>J15*K15</f>
        <v>5</v>
      </c>
      <c r="M15" s="147" t="str">
        <f>IF(AND(L15&gt;1,L15&lt;=10),"BAJA",IF(AND(L15&gt;=10,L15&lt;=29),"MODERADA",IF(AND(L15&gt;=30,L15&lt;=59),"ALTA",IF(AND(L15&gt;=59,L15&lt;=100),"EXTREMA","N.A"))))</f>
        <v>BAJA</v>
      </c>
      <c r="N15" s="147" t="s">
        <v>6</v>
      </c>
      <c r="O15" s="147"/>
      <c r="P15" s="63" t="s">
        <v>52</v>
      </c>
      <c r="Q15" s="64" t="s">
        <v>312</v>
      </c>
      <c r="R15" s="64" t="s">
        <v>314</v>
      </c>
      <c r="S15" s="65" t="s">
        <v>213</v>
      </c>
      <c r="T15" s="66">
        <v>43862</v>
      </c>
      <c r="U15" s="66">
        <v>44195</v>
      </c>
    </row>
    <row r="16" spans="1:21" s="67" customFormat="1" ht="49.5" customHeight="1">
      <c r="A16" s="157"/>
      <c r="B16" s="146"/>
      <c r="C16" s="146"/>
      <c r="D16" s="146"/>
      <c r="E16" s="152"/>
      <c r="F16" s="152"/>
      <c r="G16" s="152"/>
      <c r="H16" s="147"/>
      <c r="I16" s="154"/>
      <c r="J16" s="154"/>
      <c r="K16" s="154"/>
      <c r="L16" s="152"/>
      <c r="M16" s="147"/>
      <c r="N16" s="147"/>
      <c r="O16" s="147"/>
      <c r="P16" s="63" t="s">
        <v>52</v>
      </c>
      <c r="Q16" s="64" t="s">
        <v>211</v>
      </c>
      <c r="R16" s="64" t="s">
        <v>212</v>
      </c>
      <c r="S16" s="65" t="s">
        <v>26</v>
      </c>
      <c r="T16" s="66">
        <v>43862</v>
      </c>
      <c r="U16" s="66">
        <v>44195</v>
      </c>
    </row>
    <row r="17" spans="1:21" s="67" customFormat="1" ht="51" customHeight="1">
      <c r="A17" s="157"/>
      <c r="B17" s="146"/>
      <c r="C17" s="146"/>
      <c r="D17" s="146"/>
      <c r="E17" s="152"/>
      <c r="F17" s="152"/>
      <c r="G17" s="152"/>
      <c r="H17" s="147"/>
      <c r="I17" s="155"/>
      <c r="J17" s="155"/>
      <c r="K17" s="155"/>
      <c r="L17" s="152"/>
      <c r="M17" s="147"/>
      <c r="N17" s="147"/>
      <c r="O17" s="147"/>
      <c r="P17" s="63" t="s">
        <v>54</v>
      </c>
      <c r="Q17" s="64" t="s">
        <v>71</v>
      </c>
      <c r="R17" s="64" t="s">
        <v>72</v>
      </c>
      <c r="S17" s="65" t="s">
        <v>330</v>
      </c>
      <c r="T17" s="66">
        <v>43862</v>
      </c>
      <c r="U17" s="66">
        <v>44195</v>
      </c>
    </row>
    <row r="18" spans="1:21" s="67" customFormat="1" ht="103.5" customHeight="1">
      <c r="A18" s="157"/>
      <c r="B18" s="146" t="s">
        <v>331</v>
      </c>
      <c r="C18" s="146" t="s">
        <v>215</v>
      </c>
      <c r="D18" s="146" t="s">
        <v>216</v>
      </c>
      <c r="E18" s="152">
        <f>Hoja2!AL10</f>
        <v>3</v>
      </c>
      <c r="F18" s="147">
        <f>Hoja2!AM10</f>
        <v>5</v>
      </c>
      <c r="G18" s="147">
        <f>E18*F18</f>
        <v>15</v>
      </c>
      <c r="H18" s="147" t="str">
        <f>IF(AND(G18&gt;1,G18&lt;=10),"BAJA",IF(AND(G18&gt;=10,G18&lt;=29),"MODERADA",IF(AND(G18&gt;=30,G18&lt;=59),"ALTA",IF(AND(G18&gt;=59,G18&lt;=100),"EXTREMA","N.A"))))</f>
        <v>MODERADA</v>
      </c>
      <c r="I18" s="153" t="s">
        <v>217</v>
      </c>
      <c r="J18" s="153">
        <v>2</v>
      </c>
      <c r="K18" s="153">
        <v>5</v>
      </c>
      <c r="L18" s="147">
        <f>J18*K18</f>
        <v>10</v>
      </c>
      <c r="M18" s="147" t="str">
        <f>IF(AND(L18&gt;1,L18&lt;=10),"BAJA",IF(AND(L18&gt;=10,L18&lt;=29),"MODERADA",IF(AND(L18&gt;=30,L18&lt;=59),"ALTA",IF(AND(L18&gt;=59,L18&lt;=100),"EXTREMA","N.A"))))</f>
        <v>BAJA</v>
      </c>
      <c r="N18" s="147"/>
      <c r="O18" s="147" t="s">
        <v>6</v>
      </c>
      <c r="P18" s="63" t="s">
        <v>52</v>
      </c>
      <c r="Q18" s="64" t="s">
        <v>222</v>
      </c>
      <c r="R18" s="64" t="s">
        <v>224</v>
      </c>
      <c r="S18" s="65" t="s">
        <v>223</v>
      </c>
      <c r="T18" s="66">
        <v>43889</v>
      </c>
      <c r="U18" s="66">
        <v>44193</v>
      </c>
    </row>
    <row r="19" spans="1:21" s="67" customFormat="1" ht="51.75" customHeight="1">
      <c r="A19" s="157"/>
      <c r="B19" s="146"/>
      <c r="C19" s="146"/>
      <c r="D19" s="146"/>
      <c r="E19" s="152"/>
      <c r="F19" s="147"/>
      <c r="G19" s="147"/>
      <c r="H19" s="147"/>
      <c r="I19" s="154"/>
      <c r="J19" s="154"/>
      <c r="K19" s="154"/>
      <c r="L19" s="147"/>
      <c r="M19" s="147"/>
      <c r="N19" s="147"/>
      <c r="O19" s="147"/>
      <c r="P19" s="63" t="s">
        <v>86</v>
      </c>
      <c r="Q19" s="64" t="s">
        <v>225</v>
      </c>
      <c r="R19" s="64" t="s">
        <v>127</v>
      </c>
      <c r="S19" s="65" t="s">
        <v>30</v>
      </c>
      <c r="T19" s="66">
        <v>43889</v>
      </c>
      <c r="U19" s="66">
        <v>44193</v>
      </c>
    </row>
    <row r="20" spans="1:21" s="67" customFormat="1" ht="53.25" customHeight="1">
      <c r="A20" s="157"/>
      <c r="B20" s="146"/>
      <c r="C20" s="146"/>
      <c r="D20" s="146"/>
      <c r="E20" s="152"/>
      <c r="F20" s="147"/>
      <c r="G20" s="147"/>
      <c r="H20" s="147"/>
      <c r="I20" s="154"/>
      <c r="J20" s="154"/>
      <c r="K20" s="154"/>
      <c r="L20" s="147"/>
      <c r="M20" s="147"/>
      <c r="N20" s="147"/>
      <c r="O20" s="147"/>
      <c r="P20" s="63" t="s">
        <v>122</v>
      </c>
      <c r="Q20" s="64" t="s">
        <v>218</v>
      </c>
      <c r="R20" s="64" t="s">
        <v>219</v>
      </c>
      <c r="S20" s="65" t="s">
        <v>220</v>
      </c>
      <c r="T20" s="66">
        <v>43862</v>
      </c>
      <c r="U20" s="66">
        <v>44195</v>
      </c>
    </row>
    <row r="21" spans="1:21" s="67" customFormat="1" ht="66.75" customHeight="1">
      <c r="A21" s="157"/>
      <c r="B21" s="146"/>
      <c r="C21" s="146"/>
      <c r="D21" s="146"/>
      <c r="E21" s="152"/>
      <c r="F21" s="147"/>
      <c r="G21" s="147"/>
      <c r="H21" s="147"/>
      <c r="I21" s="155"/>
      <c r="J21" s="155"/>
      <c r="K21" s="155"/>
      <c r="L21" s="147"/>
      <c r="M21" s="147"/>
      <c r="N21" s="147"/>
      <c r="O21" s="147"/>
      <c r="P21" s="63" t="s">
        <v>54</v>
      </c>
      <c r="Q21" s="64" t="s">
        <v>332</v>
      </c>
      <c r="R21" s="64" t="s">
        <v>316</v>
      </c>
      <c r="S21" s="65" t="s">
        <v>221</v>
      </c>
      <c r="T21" s="66">
        <v>43862</v>
      </c>
      <c r="U21" s="66">
        <v>43951</v>
      </c>
    </row>
    <row r="22" spans="1:21" s="67" customFormat="1" ht="66.75" customHeight="1">
      <c r="A22" s="157"/>
      <c r="B22" s="146" t="s">
        <v>33</v>
      </c>
      <c r="C22" s="146" t="s">
        <v>73</v>
      </c>
      <c r="D22" s="146" t="s">
        <v>226</v>
      </c>
      <c r="E22" s="152">
        <f>Hoja2!AL14</f>
        <v>3</v>
      </c>
      <c r="F22" s="147">
        <f>Hoja2!AM14</f>
        <v>10</v>
      </c>
      <c r="G22" s="152">
        <f>E22*F22</f>
        <v>30</v>
      </c>
      <c r="H22" s="147" t="str">
        <f>IF(AND(G22&gt;1,G22&lt;=10),"BAJA",IF(AND(G22&gt;=10,G22&lt;=29),"MODERADA",IF(AND(G22&gt;=30,G22&lt;=59),"ALTA",IF(AND(G22&gt;=59,G22&lt;=100),"EXTREMA","N.A"))))</f>
        <v>ALTA</v>
      </c>
      <c r="I22" s="153" t="s">
        <v>227</v>
      </c>
      <c r="J22" s="152">
        <v>2</v>
      </c>
      <c r="K22" s="147">
        <v>10</v>
      </c>
      <c r="L22" s="152">
        <f>J22*K22</f>
        <v>20</v>
      </c>
      <c r="M22" s="147" t="str">
        <f>IF(AND(L22&gt;1,L22&lt;=10),"BAJA",IF(AND(L22&gt;=10,L22&lt;=29),"MODERADA",IF(AND(L22&gt;=30,L22&lt;=59),"ALTA",IF(AND(L22&gt;=59,L22&lt;=100),"EXTREMA","N.A"))))</f>
        <v>MODERADA</v>
      </c>
      <c r="N22" s="147" t="s">
        <v>6</v>
      </c>
      <c r="O22" s="147"/>
      <c r="P22" s="63" t="s">
        <v>52</v>
      </c>
      <c r="Q22" s="64" t="s">
        <v>173</v>
      </c>
      <c r="R22" s="64" t="s">
        <v>116</v>
      </c>
      <c r="S22" s="65" t="s">
        <v>115</v>
      </c>
      <c r="T22" s="66">
        <v>43862</v>
      </c>
      <c r="U22" s="66">
        <v>43981</v>
      </c>
    </row>
    <row r="23" spans="1:21" s="67" customFormat="1" ht="69" customHeight="1">
      <c r="A23" s="157"/>
      <c r="B23" s="146"/>
      <c r="C23" s="146"/>
      <c r="D23" s="146"/>
      <c r="E23" s="152"/>
      <c r="F23" s="147"/>
      <c r="G23" s="152"/>
      <c r="H23" s="147"/>
      <c r="I23" s="154"/>
      <c r="J23" s="152"/>
      <c r="K23" s="147"/>
      <c r="L23" s="152"/>
      <c r="M23" s="147"/>
      <c r="N23" s="147"/>
      <c r="O23" s="147"/>
      <c r="P23" s="63" t="s">
        <v>122</v>
      </c>
      <c r="Q23" s="64" t="s">
        <v>333</v>
      </c>
      <c r="R23" s="64" t="s">
        <v>219</v>
      </c>
      <c r="S23" s="65" t="s">
        <v>220</v>
      </c>
      <c r="T23" s="66">
        <v>43862</v>
      </c>
      <c r="U23" s="66">
        <v>44195</v>
      </c>
    </row>
    <row r="24" spans="1:21" s="67" customFormat="1" ht="43.5" customHeight="1">
      <c r="A24" s="157"/>
      <c r="B24" s="146"/>
      <c r="C24" s="146"/>
      <c r="D24" s="146"/>
      <c r="E24" s="152"/>
      <c r="F24" s="147"/>
      <c r="G24" s="152"/>
      <c r="H24" s="147"/>
      <c r="I24" s="155"/>
      <c r="J24" s="152"/>
      <c r="K24" s="147"/>
      <c r="L24" s="152"/>
      <c r="M24" s="147"/>
      <c r="N24" s="147"/>
      <c r="O24" s="147"/>
      <c r="P24" s="63" t="s">
        <v>54</v>
      </c>
      <c r="Q24" s="64" t="s">
        <v>228</v>
      </c>
      <c r="R24" s="64" t="s">
        <v>229</v>
      </c>
      <c r="S24" s="65" t="s">
        <v>115</v>
      </c>
      <c r="T24" s="66">
        <v>43862</v>
      </c>
      <c r="U24" s="66">
        <v>44195</v>
      </c>
    </row>
    <row r="25" spans="1:21" s="67" customFormat="1" ht="95.25" customHeight="1">
      <c r="A25" s="157"/>
      <c r="B25" s="146" t="s">
        <v>230</v>
      </c>
      <c r="C25" s="146" t="s">
        <v>231</v>
      </c>
      <c r="D25" s="146" t="s">
        <v>232</v>
      </c>
      <c r="E25" s="147">
        <f>Hoja2!AL17</f>
        <v>2</v>
      </c>
      <c r="F25" s="147">
        <f>Hoja2!AM17</f>
        <v>1</v>
      </c>
      <c r="G25" s="147">
        <f>+E25*F25</f>
        <v>2</v>
      </c>
      <c r="H25" s="147" t="str">
        <f>IF(AND(G25&gt;1,G25&lt;=10),"BAJA",IF(AND(G25&gt;=10,G25&lt;=29),"MODERADA",IF(AND(G25&gt;=30,G25&lt;=59),"ALTA",IF(AND(G25&gt;=59,G25&lt;=100),"EXTREMA","N.A"))))</f>
        <v>BAJA</v>
      </c>
      <c r="I25" s="153" t="s">
        <v>233</v>
      </c>
      <c r="J25" s="153">
        <v>2</v>
      </c>
      <c r="K25" s="153">
        <v>1</v>
      </c>
      <c r="L25" s="147">
        <f>+J25*K25</f>
        <v>2</v>
      </c>
      <c r="M25" s="147" t="str">
        <f>IF(AND(L25&gt;1,L25&lt;=10),"BAJA",IF(AND(L25&gt;=10,L25&lt;=29),"MODERADA",IF(AND(L25&gt;=30,L25&lt;=59),"ALTA",IF(AND(L25&gt;=59,L25&lt;=100),"EXTREMA","N.A"))))</f>
        <v>BAJA</v>
      </c>
      <c r="N25" s="147" t="s">
        <v>6</v>
      </c>
      <c r="O25" s="147"/>
      <c r="P25" s="63" t="s">
        <v>52</v>
      </c>
      <c r="Q25" s="64" t="s">
        <v>236</v>
      </c>
      <c r="R25" s="64" t="s">
        <v>224</v>
      </c>
      <c r="S25" s="65" t="s">
        <v>223</v>
      </c>
      <c r="T25" s="66">
        <v>43889</v>
      </c>
      <c r="U25" s="66">
        <v>44193</v>
      </c>
    </row>
    <row r="26" spans="1:21" s="67" customFormat="1" ht="65.25" customHeight="1">
      <c r="A26" s="157"/>
      <c r="B26" s="146"/>
      <c r="C26" s="146"/>
      <c r="D26" s="146"/>
      <c r="E26" s="147"/>
      <c r="F26" s="147"/>
      <c r="G26" s="147"/>
      <c r="H26" s="147"/>
      <c r="I26" s="154"/>
      <c r="J26" s="154"/>
      <c r="K26" s="154"/>
      <c r="L26" s="147"/>
      <c r="M26" s="147"/>
      <c r="N26" s="147"/>
      <c r="O26" s="147"/>
      <c r="P26" s="63" t="s">
        <v>52</v>
      </c>
      <c r="Q26" s="64" t="s">
        <v>334</v>
      </c>
      <c r="R26" s="64" t="s">
        <v>234</v>
      </c>
      <c r="S26" s="65" t="s">
        <v>235</v>
      </c>
      <c r="T26" s="66">
        <v>43889</v>
      </c>
      <c r="U26" s="66">
        <v>44193</v>
      </c>
    </row>
    <row r="27" spans="1:21" s="67" customFormat="1" ht="45" customHeight="1">
      <c r="A27" s="157"/>
      <c r="B27" s="146"/>
      <c r="C27" s="146"/>
      <c r="D27" s="146"/>
      <c r="E27" s="147"/>
      <c r="F27" s="147"/>
      <c r="G27" s="147"/>
      <c r="H27" s="147"/>
      <c r="I27" s="155"/>
      <c r="J27" s="155"/>
      <c r="K27" s="155"/>
      <c r="L27" s="147"/>
      <c r="M27" s="147"/>
      <c r="N27" s="147"/>
      <c r="O27" s="147"/>
      <c r="P27" s="63" t="s">
        <v>81</v>
      </c>
      <c r="Q27" s="14" t="s">
        <v>192</v>
      </c>
      <c r="R27" s="14" t="s">
        <v>117</v>
      </c>
      <c r="S27" s="65" t="s">
        <v>26</v>
      </c>
      <c r="T27" s="66">
        <v>43862</v>
      </c>
      <c r="U27" s="66">
        <v>44193</v>
      </c>
    </row>
    <row r="28" spans="1:21" s="67" customFormat="1" ht="70.5" customHeight="1">
      <c r="A28" s="157"/>
      <c r="B28" s="158" t="s">
        <v>265</v>
      </c>
      <c r="C28" s="158" t="s">
        <v>266</v>
      </c>
      <c r="D28" s="111" t="s">
        <v>264</v>
      </c>
      <c r="E28" s="147">
        <f>Hoja2!AL20</f>
        <v>4</v>
      </c>
      <c r="F28" s="147">
        <f>Hoja2!AM20</f>
        <v>5</v>
      </c>
      <c r="G28" s="147">
        <f>+E28*F28</f>
        <v>20</v>
      </c>
      <c r="H28" s="147" t="str">
        <f>IF(AND(G28&gt;1,G28&lt;=10),"BAJA",IF(AND(G28&gt;=10,G28&lt;=29),"MODERADA",IF(AND(G28&gt;=30,G28&lt;=59),"ALTA",IF(AND(G28&gt;=59,G28&lt;=100),"EXTREMA","N.A"))))</f>
        <v>MODERADA</v>
      </c>
      <c r="I28" s="153" t="s">
        <v>317</v>
      </c>
      <c r="J28" s="153">
        <v>3</v>
      </c>
      <c r="K28" s="153">
        <v>5</v>
      </c>
      <c r="L28" s="147">
        <f>+J28*K28</f>
        <v>15</v>
      </c>
      <c r="M28" s="147" t="str">
        <f>IF(AND(L28&gt;1,L28&lt;=10),"BAJA",IF(AND(L28&gt;=10,L28&lt;=29),"MODERADA",IF(AND(L28&gt;=30,L28&lt;=59),"ALTA",IF(AND(L28&gt;=59,L28&lt;=100),"EXTREMA","N.A"))))</f>
        <v>MODERADA</v>
      </c>
      <c r="N28" s="147" t="s">
        <v>6</v>
      </c>
      <c r="O28" s="147"/>
      <c r="P28" s="63" t="s">
        <v>54</v>
      </c>
      <c r="Q28" s="62" t="s">
        <v>267</v>
      </c>
      <c r="R28" s="62" t="s">
        <v>308</v>
      </c>
      <c r="S28" s="65" t="s">
        <v>223</v>
      </c>
      <c r="T28" s="66">
        <v>43862</v>
      </c>
      <c r="U28" s="66">
        <v>44193</v>
      </c>
    </row>
    <row r="29" spans="1:21" s="67" customFormat="1" ht="66.75" customHeight="1">
      <c r="A29" s="157"/>
      <c r="B29" s="159"/>
      <c r="C29" s="159"/>
      <c r="D29" s="111" t="s">
        <v>307</v>
      </c>
      <c r="E29" s="147"/>
      <c r="F29" s="147"/>
      <c r="G29" s="147"/>
      <c r="H29" s="147"/>
      <c r="I29" s="154"/>
      <c r="J29" s="154"/>
      <c r="K29" s="154"/>
      <c r="L29" s="147"/>
      <c r="M29" s="147"/>
      <c r="N29" s="147"/>
      <c r="O29" s="147"/>
      <c r="P29" s="63" t="s">
        <v>86</v>
      </c>
      <c r="Q29" s="62" t="s">
        <v>268</v>
      </c>
      <c r="R29" s="62" t="s">
        <v>130</v>
      </c>
      <c r="S29" s="65" t="s">
        <v>223</v>
      </c>
      <c r="T29" s="66">
        <v>43862</v>
      </c>
      <c r="U29" s="66">
        <v>44193</v>
      </c>
    </row>
    <row r="30" spans="1:21" s="7" customFormat="1" ht="74.25" customHeight="1">
      <c r="A30" s="203" t="s">
        <v>372</v>
      </c>
      <c r="B30" s="194" t="s">
        <v>276</v>
      </c>
      <c r="C30" s="194" t="s">
        <v>366</v>
      </c>
      <c r="D30" s="194" t="s">
        <v>80</v>
      </c>
      <c r="E30" s="161">
        <f>Hoja2!AL23</f>
        <v>5</v>
      </c>
      <c r="F30" s="161">
        <f>Hoja2!AM23</f>
        <v>5</v>
      </c>
      <c r="G30" s="161">
        <f>+E30*F30</f>
        <v>25</v>
      </c>
      <c r="H30" s="161" t="str">
        <f>IF(AND(G30&gt;1,G30&lt;=10),"BAJA",IF(AND(G30&gt;=10,G30&lt;=29),"MODERADA",IF(AND(G30&gt;=30,G30&lt;=59),"ALTA",IF(AND(G30&gt;=59,G30&lt;=100),"EXTREMA","N.A"))))</f>
        <v>MODERADA</v>
      </c>
      <c r="I30" s="195" t="s">
        <v>325</v>
      </c>
      <c r="J30" s="195">
        <v>5</v>
      </c>
      <c r="K30" s="195">
        <v>5</v>
      </c>
      <c r="L30" s="195">
        <f>J30*K30</f>
        <v>25</v>
      </c>
      <c r="M30" s="161" t="str">
        <f>IF(AND(L30&gt;1,L30&lt;=10),"BAJA",IF(AND(L30&gt;=10,L30&lt;=29),"MODERADA",IF(AND(L30&gt;=30,L30&lt;=59),"ALTA",IF(AND(L30&gt;=59,L30&lt;=100),"EXTREMA","N.A"))))</f>
        <v>MODERADA</v>
      </c>
      <c r="N30" s="161"/>
      <c r="O30" s="161" t="s">
        <v>6</v>
      </c>
      <c r="P30" s="49" t="s">
        <v>52</v>
      </c>
      <c r="Q30" s="20" t="s">
        <v>319</v>
      </c>
      <c r="R30" s="20" t="s">
        <v>320</v>
      </c>
      <c r="S30" s="19" t="s">
        <v>321</v>
      </c>
      <c r="T30" s="33">
        <v>43862</v>
      </c>
      <c r="U30" s="33">
        <v>44195</v>
      </c>
    </row>
    <row r="31" spans="1:21" s="7" customFormat="1" ht="111.75" customHeight="1">
      <c r="A31" s="203"/>
      <c r="B31" s="194"/>
      <c r="C31" s="194"/>
      <c r="D31" s="194"/>
      <c r="E31" s="161"/>
      <c r="F31" s="161"/>
      <c r="G31" s="161"/>
      <c r="H31" s="161"/>
      <c r="I31" s="196"/>
      <c r="J31" s="196"/>
      <c r="K31" s="196"/>
      <c r="L31" s="196"/>
      <c r="M31" s="161"/>
      <c r="N31" s="161"/>
      <c r="O31" s="161"/>
      <c r="P31" s="98" t="s">
        <v>52</v>
      </c>
      <c r="Q31" s="106" t="s">
        <v>369</v>
      </c>
      <c r="R31" s="20" t="s">
        <v>322</v>
      </c>
      <c r="S31" s="19" t="s">
        <v>129</v>
      </c>
      <c r="T31" s="33">
        <v>43862</v>
      </c>
      <c r="U31" s="33">
        <v>44042</v>
      </c>
    </row>
    <row r="32" spans="1:21" s="7" customFormat="1" ht="55.5" customHeight="1">
      <c r="A32" s="203"/>
      <c r="B32" s="194"/>
      <c r="C32" s="194"/>
      <c r="D32" s="194"/>
      <c r="E32" s="161"/>
      <c r="F32" s="161"/>
      <c r="G32" s="161"/>
      <c r="H32" s="161"/>
      <c r="I32" s="196"/>
      <c r="J32" s="196"/>
      <c r="K32" s="196"/>
      <c r="L32" s="196"/>
      <c r="M32" s="161"/>
      <c r="N32" s="161"/>
      <c r="O32" s="161"/>
      <c r="P32" s="98" t="s">
        <v>54</v>
      </c>
      <c r="Q32" s="20" t="s">
        <v>335</v>
      </c>
      <c r="R32" s="20" t="s">
        <v>167</v>
      </c>
      <c r="S32" s="19" t="s">
        <v>129</v>
      </c>
      <c r="T32" s="33">
        <v>43862</v>
      </c>
      <c r="U32" s="33">
        <v>44195</v>
      </c>
    </row>
    <row r="33" spans="1:21" s="7" customFormat="1" ht="70.5" customHeight="1">
      <c r="A33" s="203"/>
      <c r="B33" s="194"/>
      <c r="C33" s="194"/>
      <c r="D33" s="194"/>
      <c r="E33" s="161"/>
      <c r="F33" s="161"/>
      <c r="G33" s="161"/>
      <c r="H33" s="161"/>
      <c r="I33" s="197"/>
      <c r="J33" s="197"/>
      <c r="K33" s="197"/>
      <c r="L33" s="197"/>
      <c r="M33" s="161"/>
      <c r="N33" s="161"/>
      <c r="O33" s="161"/>
      <c r="P33" s="49" t="s">
        <v>54</v>
      </c>
      <c r="Q33" s="106" t="s">
        <v>367</v>
      </c>
      <c r="R33" s="20" t="s">
        <v>323</v>
      </c>
      <c r="S33" s="19" t="s">
        <v>324</v>
      </c>
      <c r="T33" s="33">
        <v>43862</v>
      </c>
      <c r="U33" s="33">
        <v>44195</v>
      </c>
    </row>
    <row r="34" spans="1:21" s="7" customFormat="1" ht="85.5" customHeight="1">
      <c r="A34" s="203"/>
      <c r="B34" s="115" t="s">
        <v>35</v>
      </c>
      <c r="C34" s="115" t="s">
        <v>83</v>
      </c>
      <c r="D34" s="115" t="s">
        <v>336</v>
      </c>
      <c r="E34" s="49">
        <f>Hoja2!AL27</f>
        <v>2</v>
      </c>
      <c r="F34" s="98">
        <f>Hoja2!AM27</f>
        <v>5</v>
      </c>
      <c r="G34" s="49">
        <f t="shared" ref="G34:G40" si="0">+E34*F34</f>
        <v>10</v>
      </c>
      <c r="H34" s="49" t="str">
        <f t="shared" ref="H34:H40" si="1">IF(AND(G34&gt;1,G34&lt;=10),"BAJA",IF(AND(G34&gt;=10,G34&lt;=29),"MODERADA",IF(AND(G34&gt;=30,G34&lt;=59),"ALTA",IF(AND(G34&gt;=59,G34&lt;=100),"EXTREMA","N.A"))))</f>
        <v>BAJA</v>
      </c>
      <c r="I34" s="98" t="s">
        <v>326</v>
      </c>
      <c r="J34" s="49">
        <v>1</v>
      </c>
      <c r="K34" s="49">
        <v>5</v>
      </c>
      <c r="L34" s="49">
        <v>10</v>
      </c>
      <c r="M34" s="98" t="str">
        <f t="shared" ref="M34:M40" si="2">IF(AND(L34&gt;1,L34&lt;=10),"BAJA",IF(AND(L34&gt;=10,L34&lt;=29),"MODERADA",IF(AND(L34&gt;=30,L34&lt;=59),"ALTA",IF(AND(L34&gt;=59,L34&lt;=100),"EXTREMA","N.A"))))</f>
        <v>BAJA</v>
      </c>
      <c r="N34" s="49" t="s">
        <v>6</v>
      </c>
      <c r="O34" s="49"/>
      <c r="P34" s="49" t="s">
        <v>81</v>
      </c>
      <c r="Q34" s="106" t="s">
        <v>368</v>
      </c>
      <c r="R34" s="20" t="s">
        <v>126</v>
      </c>
      <c r="S34" s="19" t="s">
        <v>28</v>
      </c>
      <c r="T34" s="33">
        <v>43862</v>
      </c>
      <c r="U34" s="33">
        <v>44195</v>
      </c>
    </row>
    <row r="35" spans="1:21" s="7" customFormat="1" ht="111.75" customHeight="1">
      <c r="A35" s="203"/>
      <c r="B35" s="115" t="s">
        <v>84</v>
      </c>
      <c r="C35" s="115" t="s">
        <v>175</v>
      </c>
      <c r="D35" s="115" t="s">
        <v>85</v>
      </c>
      <c r="E35" s="49">
        <f>Hoja2!AL28</f>
        <v>4</v>
      </c>
      <c r="F35" s="98">
        <f>Hoja2!AM28</f>
        <v>5</v>
      </c>
      <c r="G35" s="49">
        <f>+E35*F35</f>
        <v>20</v>
      </c>
      <c r="H35" s="49" t="str">
        <f>IF(AND(G35&gt;1,G35&lt;=10),"BAJA",IF(AND(G35&gt;=10,G35&lt;=29),"MODERADA",IF(AND(G35&gt;=30,G35&lt;=59),"ALTA",IF(AND(G35&gt;=59,G35&lt;=100),"EXTREMA","N.A"))))</f>
        <v>MODERADA</v>
      </c>
      <c r="I35" s="103" t="s">
        <v>337</v>
      </c>
      <c r="J35" s="49">
        <v>3</v>
      </c>
      <c r="K35" s="49">
        <v>5</v>
      </c>
      <c r="L35" s="103">
        <f>+J35*K35</f>
        <v>15</v>
      </c>
      <c r="M35" s="103" t="str">
        <f>IF(AND(L35&gt;1,L35&lt;=10),"BAJA",IF(AND(L35&gt;=10,L35&lt;=29),"MODERADA",IF(AND(L35&gt;=30,L35&lt;=59),"ALTA",IF(AND(L35&gt;=59,L35&lt;=100),"EXTREMA","N.A"))))</f>
        <v>MODERADA</v>
      </c>
      <c r="N35" s="49"/>
      <c r="O35" s="49" t="s">
        <v>6</v>
      </c>
      <c r="P35" s="49" t="s">
        <v>122</v>
      </c>
      <c r="Q35" s="106" t="s">
        <v>338</v>
      </c>
      <c r="R35" s="20" t="s">
        <v>127</v>
      </c>
      <c r="S35" s="19" t="s">
        <v>28</v>
      </c>
      <c r="T35" s="33">
        <v>43862</v>
      </c>
      <c r="U35" s="33">
        <v>44195</v>
      </c>
    </row>
    <row r="36" spans="1:21" s="7" customFormat="1" ht="52.5" customHeight="1">
      <c r="A36" s="203"/>
      <c r="B36" s="201" t="s">
        <v>87</v>
      </c>
      <c r="C36" s="163" t="s">
        <v>88</v>
      </c>
      <c r="D36" s="163" t="s">
        <v>163</v>
      </c>
      <c r="E36" s="163">
        <v>4</v>
      </c>
      <c r="F36" s="163">
        <v>5</v>
      </c>
      <c r="G36" s="163">
        <f>E36*F36</f>
        <v>20</v>
      </c>
      <c r="H36" s="163" t="s">
        <v>379</v>
      </c>
      <c r="I36" s="163" t="s">
        <v>325</v>
      </c>
      <c r="J36" s="163">
        <v>3</v>
      </c>
      <c r="K36" s="163">
        <v>5</v>
      </c>
      <c r="L36" s="163">
        <v>15</v>
      </c>
      <c r="M36" s="163" t="s">
        <v>380</v>
      </c>
      <c r="N36" s="163">
        <v>0</v>
      </c>
      <c r="O36" s="163" t="s">
        <v>6</v>
      </c>
      <c r="P36" s="131" t="s">
        <v>86</v>
      </c>
      <c r="Q36" s="131" t="s">
        <v>375</v>
      </c>
      <c r="R36" s="131" t="s">
        <v>376</v>
      </c>
      <c r="S36" s="131" t="s">
        <v>26</v>
      </c>
      <c r="T36" s="33">
        <v>43862</v>
      </c>
      <c r="U36" s="33">
        <v>44195</v>
      </c>
    </row>
    <row r="37" spans="1:21" s="7" customFormat="1" ht="47.25" customHeight="1">
      <c r="A37" s="203"/>
      <c r="B37" s="202"/>
      <c r="C37" s="164"/>
      <c r="D37" s="164"/>
      <c r="E37" s="164"/>
      <c r="F37" s="164"/>
      <c r="G37" s="164"/>
      <c r="H37" s="164"/>
      <c r="I37" s="164"/>
      <c r="J37" s="164"/>
      <c r="K37" s="164"/>
      <c r="L37" s="164"/>
      <c r="M37" s="164"/>
      <c r="N37" s="164"/>
      <c r="O37" s="164"/>
      <c r="P37" s="131" t="s">
        <v>122</v>
      </c>
      <c r="Q37" s="131" t="s">
        <v>377</v>
      </c>
      <c r="R37" s="131" t="s">
        <v>378</v>
      </c>
      <c r="S37" s="131" t="s">
        <v>145</v>
      </c>
      <c r="T37" s="33">
        <v>43617</v>
      </c>
      <c r="U37" s="33">
        <v>43829</v>
      </c>
    </row>
    <row r="38" spans="1:21" s="73" customFormat="1" ht="71.25" customHeight="1">
      <c r="A38" s="206" t="s">
        <v>15</v>
      </c>
      <c r="B38" s="112" t="s">
        <v>92</v>
      </c>
      <c r="C38" s="112" t="s">
        <v>31</v>
      </c>
      <c r="D38" s="112" t="s">
        <v>78</v>
      </c>
      <c r="E38" s="52">
        <v>1</v>
      </c>
      <c r="F38" s="52">
        <v>5</v>
      </c>
      <c r="G38" s="52">
        <f t="shared" si="0"/>
        <v>5</v>
      </c>
      <c r="H38" s="52" t="str">
        <f t="shared" si="1"/>
        <v>BAJA</v>
      </c>
      <c r="I38" s="126" t="s">
        <v>373</v>
      </c>
      <c r="J38" s="126">
        <v>1</v>
      </c>
      <c r="K38" s="126">
        <v>5</v>
      </c>
      <c r="L38" s="126">
        <f t="shared" ref="L38:L40" si="3">+J38*K38</f>
        <v>5</v>
      </c>
      <c r="M38" s="126" t="str">
        <f t="shared" si="2"/>
        <v>BAJA</v>
      </c>
      <c r="N38" s="52" t="s">
        <v>6</v>
      </c>
      <c r="O38" s="52"/>
      <c r="P38" s="52" t="s">
        <v>86</v>
      </c>
      <c r="Q38" s="17" t="s">
        <v>132</v>
      </c>
      <c r="R38" s="17" t="s">
        <v>133</v>
      </c>
      <c r="S38" s="18" t="s">
        <v>134</v>
      </c>
      <c r="T38" s="32">
        <v>43862</v>
      </c>
      <c r="U38" s="32">
        <v>44195</v>
      </c>
    </row>
    <row r="39" spans="1:21" s="122" customFormat="1" ht="54" customHeight="1">
      <c r="A39" s="206"/>
      <c r="B39" s="127" t="s">
        <v>164</v>
      </c>
      <c r="C39" s="127" t="s">
        <v>95</v>
      </c>
      <c r="D39" s="127" t="s">
        <v>161</v>
      </c>
      <c r="E39" s="126">
        <v>2</v>
      </c>
      <c r="F39" s="126">
        <v>5</v>
      </c>
      <c r="G39" s="126">
        <f t="shared" si="0"/>
        <v>10</v>
      </c>
      <c r="H39" s="126" t="str">
        <f t="shared" si="1"/>
        <v>BAJA</v>
      </c>
      <c r="I39" s="126" t="s">
        <v>374</v>
      </c>
      <c r="J39" s="126">
        <v>2</v>
      </c>
      <c r="K39" s="126">
        <v>5</v>
      </c>
      <c r="L39" s="126">
        <f t="shared" si="3"/>
        <v>10</v>
      </c>
      <c r="M39" s="126" t="str">
        <f t="shared" si="2"/>
        <v>BAJA</v>
      </c>
      <c r="N39" s="126" t="s">
        <v>6</v>
      </c>
      <c r="O39" s="126"/>
      <c r="P39" s="126" t="s">
        <v>86</v>
      </c>
      <c r="Q39" s="17" t="s">
        <v>135</v>
      </c>
      <c r="R39" s="17" t="s">
        <v>138</v>
      </c>
      <c r="S39" s="18" t="s">
        <v>134</v>
      </c>
      <c r="T39" s="32">
        <v>43862</v>
      </c>
      <c r="U39" s="32">
        <v>43951</v>
      </c>
    </row>
    <row r="40" spans="1:21" s="73" customFormat="1" ht="51" customHeight="1">
      <c r="A40" s="206"/>
      <c r="B40" s="165" t="s">
        <v>165</v>
      </c>
      <c r="C40" s="165" t="s">
        <v>93</v>
      </c>
      <c r="D40" s="165" t="s">
        <v>161</v>
      </c>
      <c r="E40" s="148">
        <v>2</v>
      </c>
      <c r="F40" s="148">
        <v>5</v>
      </c>
      <c r="G40" s="148">
        <f t="shared" si="0"/>
        <v>10</v>
      </c>
      <c r="H40" s="148" t="str">
        <f t="shared" si="1"/>
        <v>BAJA</v>
      </c>
      <c r="I40" s="149" t="s">
        <v>374</v>
      </c>
      <c r="J40" s="148">
        <v>2</v>
      </c>
      <c r="K40" s="148">
        <v>5</v>
      </c>
      <c r="L40" s="148">
        <f t="shared" si="3"/>
        <v>10</v>
      </c>
      <c r="M40" s="148" t="str">
        <f t="shared" si="2"/>
        <v>BAJA</v>
      </c>
      <c r="N40" s="148" t="s">
        <v>6</v>
      </c>
      <c r="O40" s="148"/>
      <c r="P40" s="52" t="s">
        <v>86</v>
      </c>
      <c r="Q40" s="17" t="s">
        <v>135</v>
      </c>
      <c r="R40" s="17" t="s">
        <v>138</v>
      </c>
      <c r="S40" s="18" t="s">
        <v>134</v>
      </c>
      <c r="T40" s="32">
        <v>43862</v>
      </c>
      <c r="U40" s="32">
        <v>43951</v>
      </c>
    </row>
    <row r="41" spans="1:21" s="73" customFormat="1" ht="55.5" customHeight="1">
      <c r="A41" s="206"/>
      <c r="B41" s="165"/>
      <c r="C41" s="165"/>
      <c r="D41" s="165"/>
      <c r="E41" s="148"/>
      <c r="F41" s="148"/>
      <c r="G41" s="148"/>
      <c r="H41" s="148"/>
      <c r="I41" s="150"/>
      <c r="J41" s="148"/>
      <c r="K41" s="148"/>
      <c r="L41" s="148"/>
      <c r="M41" s="148"/>
      <c r="N41" s="148"/>
      <c r="O41" s="148"/>
      <c r="P41" s="52" t="s">
        <v>122</v>
      </c>
      <c r="Q41" s="17" t="s">
        <v>136</v>
      </c>
      <c r="R41" s="17" t="s">
        <v>131</v>
      </c>
      <c r="S41" s="18" t="s">
        <v>30</v>
      </c>
      <c r="T41" s="32">
        <v>43862</v>
      </c>
      <c r="U41" s="32">
        <v>43951</v>
      </c>
    </row>
    <row r="42" spans="1:21" s="73" customFormat="1" ht="54" customHeight="1">
      <c r="A42" s="206"/>
      <c r="B42" s="165"/>
      <c r="C42" s="165"/>
      <c r="D42" s="165"/>
      <c r="E42" s="148"/>
      <c r="F42" s="148"/>
      <c r="G42" s="148"/>
      <c r="H42" s="148"/>
      <c r="I42" s="151"/>
      <c r="J42" s="148"/>
      <c r="K42" s="148"/>
      <c r="L42" s="148"/>
      <c r="M42" s="148"/>
      <c r="N42" s="148"/>
      <c r="O42" s="148"/>
      <c r="P42" s="52" t="s">
        <v>81</v>
      </c>
      <c r="Q42" s="17" t="s">
        <v>137</v>
      </c>
      <c r="R42" s="17" t="s">
        <v>72</v>
      </c>
      <c r="S42" s="18" t="s">
        <v>128</v>
      </c>
      <c r="T42" s="32">
        <v>43952</v>
      </c>
      <c r="U42" s="32">
        <v>44195</v>
      </c>
    </row>
    <row r="43" spans="1:21" s="76" customFormat="1" ht="84.75" customHeight="1">
      <c r="A43" s="204" t="s">
        <v>11</v>
      </c>
      <c r="B43" s="205" t="s">
        <v>96</v>
      </c>
      <c r="C43" s="162" t="s">
        <v>339</v>
      </c>
      <c r="D43" s="162" t="s">
        <v>340</v>
      </c>
      <c r="E43" s="160">
        <v>4</v>
      </c>
      <c r="F43" s="160">
        <v>10</v>
      </c>
      <c r="G43" s="160">
        <f>+E43*F43</f>
        <v>40</v>
      </c>
      <c r="H43" s="160" t="str">
        <f>IF(AND(G43&gt;1,G43&lt;=10),"BAJA",IF(AND(G43&gt;=10,G43&lt;=29),"MODERADA",IF(AND(G43&gt;=30,G43&lt;=59),"ALTA",IF(AND(G43&gt;=59,G43&lt;=100),"EXTREMA","N.A"))))</f>
        <v>ALTA</v>
      </c>
      <c r="I43" s="198" t="s">
        <v>341</v>
      </c>
      <c r="J43" s="160">
        <v>4</v>
      </c>
      <c r="K43" s="160">
        <v>10</v>
      </c>
      <c r="L43" s="160">
        <f>+J43*K43</f>
        <v>40</v>
      </c>
      <c r="M43" s="160" t="str">
        <f>IF(AND(L43&gt;1,L43&lt;=10),"BAJA",IF(AND(L43&gt;=10,L43&lt;=29),"MODERADA",IF(AND(L43&gt;=30,L43&lt;=59),"ALTA",IF(AND(L43&gt;=59,L43&lt;=100),"EXTREMA","N.A"))))</f>
        <v>ALTA</v>
      </c>
      <c r="N43" s="160"/>
      <c r="O43" s="160" t="s">
        <v>6</v>
      </c>
      <c r="P43" s="124" t="s">
        <v>86</v>
      </c>
      <c r="Q43" s="21" t="s">
        <v>166</v>
      </c>
      <c r="R43" s="21" t="s">
        <v>139</v>
      </c>
      <c r="S43" s="22" t="s">
        <v>32</v>
      </c>
      <c r="T43" s="34">
        <v>43862</v>
      </c>
      <c r="U43" s="34">
        <v>44012</v>
      </c>
    </row>
    <row r="44" spans="1:21" s="76" customFormat="1" ht="63.75" customHeight="1">
      <c r="A44" s="204"/>
      <c r="B44" s="205"/>
      <c r="C44" s="162"/>
      <c r="D44" s="162"/>
      <c r="E44" s="160"/>
      <c r="F44" s="160"/>
      <c r="G44" s="160"/>
      <c r="H44" s="160"/>
      <c r="I44" s="199"/>
      <c r="J44" s="160"/>
      <c r="K44" s="160"/>
      <c r="L44" s="160"/>
      <c r="M44" s="160"/>
      <c r="N44" s="160"/>
      <c r="O44" s="160"/>
      <c r="P44" s="50" t="s">
        <v>122</v>
      </c>
      <c r="Q44" s="21" t="s">
        <v>140</v>
      </c>
      <c r="R44" s="21" t="s">
        <v>139</v>
      </c>
      <c r="S44" s="22" t="s">
        <v>32</v>
      </c>
      <c r="T44" s="34">
        <v>43862</v>
      </c>
      <c r="U44" s="34">
        <v>44042</v>
      </c>
    </row>
    <row r="45" spans="1:21" s="76" customFormat="1" ht="67.5" customHeight="1">
      <c r="A45" s="204"/>
      <c r="B45" s="205"/>
      <c r="C45" s="162"/>
      <c r="D45" s="162"/>
      <c r="E45" s="160"/>
      <c r="F45" s="160"/>
      <c r="G45" s="160"/>
      <c r="H45" s="160"/>
      <c r="I45" s="200"/>
      <c r="J45" s="160"/>
      <c r="K45" s="160"/>
      <c r="L45" s="160"/>
      <c r="M45" s="160"/>
      <c r="N45" s="160"/>
      <c r="O45" s="160"/>
      <c r="P45" s="50" t="s">
        <v>81</v>
      </c>
      <c r="Q45" s="21" t="s">
        <v>141</v>
      </c>
      <c r="R45" s="21" t="s">
        <v>72</v>
      </c>
      <c r="S45" s="22" t="s">
        <v>142</v>
      </c>
      <c r="T45" s="34">
        <v>43862</v>
      </c>
      <c r="U45" s="34">
        <v>43920</v>
      </c>
    </row>
    <row r="46" spans="1:21" s="81" customFormat="1" ht="135" customHeight="1">
      <c r="A46" s="125" t="s">
        <v>313</v>
      </c>
      <c r="B46" s="129" t="s">
        <v>256</v>
      </c>
      <c r="C46" s="78" t="s">
        <v>257</v>
      </c>
      <c r="D46" s="78" t="s">
        <v>37</v>
      </c>
      <c r="E46" s="123">
        <v>1</v>
      </c>
      <c r="F46" s="123">
        <v>5</v>
      </c>
      <c r="G46" s="123" t="str">
        <f t="shared" ref="G46" si="4">IF(AND(F46&gt;1,F46&lt;=10),"BAJA",IF(AND(F46&gt;=10,F46&lt;=29),"MODERADA",IF(AND(F46&gt;=30,F46&lt;=59),"ALTA",IF(AND(F46&gt;=59,F46&lt;=100),"EXTREMA","N.A"))))</f>
        <v>BAJA</v>
      </c>
      <c r="H46" s="123" t="s">
        <v>325</v>
      </c>
      <c r="I46" s="129" t="s">
        <v>325</v>
      </c>
      <c r="J46" s="129">
        <v>1</v>
      </c>
      <c r="K46" s="129">
        <v>5</v>
      </c>
      <c r="L46" s="129">
        <f>+J46*K46</f>
        <v>5</v>
      </c>
      <c r="M46" s="129" t="str">
        <f t="shared" ref="M46:M48" si="5">IF(AND(L46&gt;1,L46&lt;=10),"BAJA",IF(AND(L46&gt;=10,L46&lt;=29),"MODERADA",IF(AND(L46&gt;=30,L46&lt;=59),"ALTA",IF(AND(L46&gt;=59,L46&lt;=100),"EXTREMA","N.A"))))</f>
        <v>BAJA</v>
      </c>
      <c r="N46" s="123" t="s">
        <v>6</v>
      </c>
      <c r="O46" s="123"/>
      <c r="P46" s="129" t="s">
        <v>122</v>
      </c>
      <c r="Q46" s="78" t="s">
        <v>358</v>
      </c>
      <c r="R46" s="78" t="s">
        <v>359</v>
      </c>
      <c r="S46" s="79" t="s">
        <v>26</v>
      </c>
      <c r="T46" s="80">
        <v>44195</v>
      </c>
      <c r="U46" s="80">
        <v>44195</v>
      </c>
    </row>
    <row r="47" spans="1:21" s="72" customFormat="1" ht="63" customHeight="1">
      <c r="A47" s="193" t="s">
        <v>157</v>
      </c>
      <c r="B47" s="104" t="s">
        <v>99</v>
      </c>
      <c r="C47" s="104" t="s">
        <v>40</v>
      </c>
      <c r="D47" s="104" t="s">
        <v>168</v>
      </c>
      <c r="E47" s="68">
        <v>2</v>
      </c>
      <c r="F47" s="68">
        <v>5</v>
      </c>
      <c r="G47" s="68">
        <f>+E47*F47</f>
        <v>10</v>
      </c>
      <c r="H47" s="68" t="str">
        <f t="shared" ref="H47:H48" si="6">IF(AND(G47&gt;1,G47&lt;=10),"BAJA",IF(AND(G47&gt;=10,G47&lt;=29),"MODERADA",IF(AND(G47&gt;=30,G47&lt;=59),"ALTA",IF(AND(G47&gt;=59,G47&lt;=100),"EXTREMA","N.A"))))</f>
        <v>BAJA</v>
      </c>
      <c r="I47" s="133" t="s">
        <v>382</v>
      </c>
      <c r="J47" s="133">
        <v>2</v>
      </c>
      <c r="K47" s="133">
        <v>5</v>
      </c>
      <c r="L47" s="133">
        <f>+J47*K47</f>
        <v>10</v>
      </c>
      <c r="M47" s="133" t="str">
        <f t="shared" si="5"/>
        <v>BAJA</v>
      </c>
      <c r="N47" s="68" t="s">
        <v>6</v>
      </c>
      <c r="O47" s="68"/>
      <c r="P47" s="210" t="s">
        <v>86</v>
      </c>
      <c r="Q47" s="69" t="s">
        <v>423</v>
      </c>
      <c r="R47" s="69" t="s">
        <v>424</v>
      </c>
      <c r="S47" s="70" t="s">
        <v>30</v>
      </c>
      <c r="T47" s="71">
        <v>43862</v>
      </c>
      <c r="U47" s="71">
        <v>44195</v>
      </c>
    </row>
    <row r="48" spans="1:21" s="72" customFormat="1" ht="83.25" customHeight="1">
      <c r="A48" s="193"/>
      <c r="B48" s="104" t="s">
        <v>100</v>
      </c>
      <c r="C48" s="104" t="s">
        <v>45</v>
      </c>
      <c r="D48" s="104" t="s">
        <v>168</v>
      </c>
      <c r="E48" s="68">
        <v>2</v>
      </c>
      <c r="F48" s="68">
        <v>5</v>
      </c>
      <c r="G48" s="68">
        <f>+E48*F48</f>
        <v>10</v>
      </c>
      <c r="H48" s="68" t="str">
        <f t="shared" si="6"/>
        <v>BAJA</v>
      </c>
      <c r="I48" s="133" t="s">
        <v>383</v>
      </c>
      <c r="J48" s="133">
        <v>2</v>
      </c>
      <c r="K48" s="133">
        <v>5</v>
      </c>
      <c r="L48" s="133">
        <f>+J48*K48</f>
        <v>10</v>
      </c>
      <c r="M48" s="133" t="str">
        <f t="shared" si="5"/>
        <v>BAJA</v>
      </c>
      <c r="N48" s="68" t="s">
        <v>6</v>
      </c>
      <c r="O48" s="68"/>
      <c r="P48" s="210"/>
      <c r="Q48" s="69" t="s">
        <v>146</v>
      </c>
      <c r="R48" s="69" t="s">
        <v>169</v>
      </c>
      <c r="S48" s="70" t="s">
        <v>147</v>
      </c>
      <c r="T48" s="71">
        <v>44136</v>
      </c>
      <c r="U48" s="71">
        <v>44195</v>
      </c>
    </row>
    <row r="49" spans="1:21" s="84" customFormat="1" ht="56.25" customHeight="1">
      <c r="A49" s="192" t="s">
        <v>101</v>
      </c>
      <c r="B49" s="211" t="s">
        <v>41</v>
      </c>
      <c r="C49" s="211" t="s">
        <v>143</v>
      </c>
      <c r="D49" s="211" t="s">
        <v>150</v>
      </c>
      <c r="E49" s="207">
        <f>Hoja2!AI66</f>
        <v>3</v>
      </c>
      <c r="F49" s="207">
        <f>Hoja2!AJ66</f>
        <v>10</v>
      </c>
      <c r="G49" s="208">
        <f>+E49*F49</f>
        <v>30</v>
      </c>
      <c r="H49" s="207" t="str">
        <f t="shared" ref="H49" si="7">IF(AND(G49&gt;1,G49&lt;=10),"BAJA",IF(AND(G49&gt;=10,G49&lt;=29),"MODERADA",IF(AND(G49&gt;=30,G49&lt;=59),"ALTA",IF(AND(G49&gt;=59,G49&lt;=100),"EXTREMA","N.A"))))</f>
        <v>ALTA</v>
      </c>
      <c r="I49" s="208" t="s">
        <v>364</v>
      </c>
      <c r="J49" s="208">
        <v>2</v>
      </c>
      <c r="K49" s="208">
        <v>10</v>
      </c>
      <c r="L49" s="208">
        <f>+J49*K49</f>
        <v>20</v>
      </c>
      <c r="M49" s="207" t="str">
        <f t="shared" ref="M49" si="8">IF(AND(L49&gt;1,L49&lt;=10),"BAJA",IF(AND(L49&gt;=10,L49&lt;=29),"MODERADA",IF(AND(L49&gt;=30,L49&lt;=59),"ALTA",IF(AND(L49&gt;=59,L49&lt;=100),"EXTREMA","N.A"))))</f>
        <v>MODERADA</v>
      </c>
      <c r="N49" s="207" t="s">
        <v>6</v>
      </c>
      <c r="O49" s="207"/>
      <c r="P49" s="51" t="s">
        <v>86</v>
      </c>
      <c r="Q49" s="15" t="s">
        <v>149</v>
      </c>
      <c r="R49" s="15" t="s">
        <v>144</v>
      </c>
      <c r="S49" s="16" t="s">
        <v>42</v>
      </c>
      <c r="T49" s="31">
        <v>43862</v>
      </c>
      <c r="U49" s="31">
        <v>43951</v>
      </c>
    </row>
    <row r="50" spans="1:21" s="84" customFormat="1" ht="42.75" customHeight="1">
      <c r="A50" s="192"/>
      <c r="B50" s="211"/>
      <c r="C50" s="211"/>
      <c r="D50" s="211"/>
      <c r="E50" s="207"/>
      <c r="F50" s="207"/>
      <c r="G50" s="209"/>
      <c r="H50" s="207"/>
      <c r="I50" s="209"/>
      <c r="J50" s="209"/>
      <c r="K50" s="209"/>
      <c r="L50" s="209"/>
      <c r="M50" s="207"/>
      <c r="N50" s="207"/>
      <c r="O50" s="207"/>
      <c r="P50" s="51" t="s">
        <v>122</v>
      </c>
      <c r="Q50" s="15" t="s">
        <v>151</v>
      </c>
      <c r="R50" s="15" t="s">
        <v>131</v>
      </c>
      <c r="S50" s="16" t="s">
        <v>152</v>
      </c>
      <c r="T50" s="31">
        <v>43891</v>
      </c>
      <c r="U50" s="31">
        <v>44195</v>
      </c>
    </row>
    <row r="51" spans="1:21" s="84" customFormat="1" ht="40.5" customHeight="1">
      <c r="A51" s="192"/>
      <c r="B51" s="211" t="s">
        <v>148</v>
      </c>
      <c r="C51" s="211" t="s">
        <v>153</v>
      </c>
      <c r="D51" s="211" t="s">
        <v>170</v>
      </c>
      <c r="E51" s="207">
        <v>2</v>
      </c>
      <c r="F51" s="207">
        <v>5</v>
      </c>
      <c r="G51" s="207">
        <f>+E51*F51</f>
        <v>10</v>
      </c>
      <c r="H51" s="207" t="str">
        <f t="shared" ref="H51" si="9">IF(AND(G51&gt;1,G51&lt;=10),"BAJA",IF(AND(G51&gt;=10,G51&lt;=29),"MODERADA",IF(AND(G51&gt;=30,G51&lt;=59),"ALTA",IF(AND(G51&gt;=59,G51&lt;=100),"EXTREMA","N.A"))))</f>
        <v>BAJA</v>
      </c>
      <c r="I51" s="208" t="s">
        <v>360</v>
      </c>
      <c r="J51" s="207">
        <v>2</v>
      </c>
      <c r="K51" s="207">
        <v>5</v>
      </c>
      <c r="L51" s="207">
        <f>+J51*K51</f>
        <v>10</v>
      </c>
      <c r="M51" s="207" t="str">
        <f t="shared" ref="M51" si="10">IF(AND(L51&gt;1,L51&lt;=10),"BAJA",IF(AND(L51&gt;=10,L51&lt;=29),"MODERADA",IF(AND(L51&gt;=30,L51&lt;=59),"ALTA",IF(AND(L51&gt;=59,L51&lt;=100),"EXTREMA","N.A"))))</f>
        <v>BAJA</v>
      </c>
      <c r="N51" s="207" t="s">
        <v>6</v>
      </c>
      <c r="O51" s="207"/>
      <c r="P51" s="207" t="s">
        <v>86</v>
      </c>
      <c r="Q51" s="15" t="s">
        <v>171</v>
      </c>
      <c r="R51" s="15" t="s">
        <v>154</v>
      </c>
      <c r="S51" s="16" t="s">
        <v>155</v>
      </c>
      <c r="T51" s="31">
        <v>43862</v>
      </c>
      <c r="U51" s="31">
        <v>44195</v>
      </c>
    </row>
    <row r="52" spans="1:21" s="84" customFormat="1" ht="63" customHeight="1">
      <c r="A52" s="192"/>
      <c r="B52" s="211"/>
      <c r="C52" s="211"/>
      <c r="D52" s="211"/>
      <c r="E52" s="207"/>
      <c r="F52" s="207"/>
      <c r="G52" s="207"/>
      <c r="H52" s="207"/>
      <c r="I52" s="209"/>
      <c r="J52" s="207"/>
      <c r="K52" s="207"/>
      <c r="L52" s="207"/>
      <c r="M52" s="207"/>
      <c r="N52" s="207"/>
      <c r="O52" s="207"/>
      <c r="P52" s="207"/>
      <c r="Q52" s="15" t="s">
        <v>361</v>
      </c>
      <c r="R52" s="15" t="s">
        <v>362</v>
      </c>
      <c r="S52" s="16" t="s">
        <v>363</v>
      </c>
      <c r="T52" s="31">
        <v>43862</v>
      </c>
      <c r="U52" s="31">
        <v>44166</v>
      </c>
    </row>
    <row r="53" spans="1:21">
      <c r="A53" s="23"/>
      <c r="B53" s="107"/>
      <c r="C53" s="117"/>
      <c r="D53" s="117"/>
      <c r="E53" s="23"/>
      <c r="F53" s="23"/>
      <c r="G53" s="23"/>
      <c r="H53" s="23"/>
      <c r="I53" s="23"/>
      <c r="J53" s="23"/>
      <c r="K53" s="23"/>
      <c r="L53" s="23"/>
      <c r="M53" s="23"/>
      <c r="N53" s="23"/>
      <c r="O53" s="23"/>
      <c r="P53" s="23"/>
      <c r="Q53" s="23"/>
      <c r="R53" s="23"/>
      <c r="S53" s="24"/>
      <c r="T53" s="24"/>
      <c r="U53" s="24"/>
    </row>
    <row r="54" spans="1:21">
      <c r="A54" s="25"/>
      <c r="B54" s="108" t="s">
        <v>3</v>
      </c>
      <c r="C54" s="118"/>
      <c r="D54" s="119"/>
      <c r="F54" s="26" t="s">
        <v>10</v>
      </c>
      <c r="G54" s="23"/>
      <c r="N54" s="23"/>
      <c r="O54" s="23"/>
      <c r="P54" s="23"/>
      <c r="R54" s="26" t="s">
        <v>12</v>
      </c>
      <c r="S54" s="24"/>
      <c r="T54" s="24"/>
      <c r="U54" s="24"/>
    </row>
    <row r="55" spans="1:21">
      <c r="A55" s="25"/>
      <c r="B55" s="108"/>
      <c r="C55" s="118"/>
      <c r="D55" s="119"/>
      <c r="F55" s="26"/>
      <c r="G55" s="23"/>
      <c r="N55" s="23"/>
      <c r="O55" s="23"/>
      <c r="P55" s="23"/>
      <c r="R55" s="26"/>
      <c r="S55" s="24"/>
      <c r="T55" s="24"/>
      <c r="U55" s="24"/>
    </row>
    <row r="56" spans="1:21">
      <c r="A56" s="25"/>
      <c r="B56" s="108"/>
      <c r="C56" s="118"/>
      <c r="D56" s="119"/>
      <c r="G56" s="23"/>
      <c r="N56" s="23"/>
      <c r="O56" s="23"/>
      <c r="P56" s="23"/>
      <c r="R56" s="26"/>
      <c r="S56" s="24"/>
      <c r="T56" s="24"/>
      <c r="U56" s="24"/>
    </row>
    <row r="57" spans="1:21" s="6" customFormat="1" ht="31.5">
      <c r="A57" s="27"/>
      <c r="B57" s="109" t="s">
        <v>113</v>
      </c>
      <c r="C57" s="117"/>
      <c r="D57" s="120"/>
      <c r="F57" s="28" t="s">
        <v>17</v>
      </c>
      <c r="G57" s="27"/>
      <c r="N57" s="27"/>
      <c r="O57" s="27"/>
      <c r="P57" s="27"/>
      <c r="R57" s="28" t="s">
        <v>8</v>
      </c>
      <c r="S57" s="29"/>
      <c r="T57" s="29"/>
      <c r="U57" s="29"/>
    </row>
    <row r="58" spans="1:21" s="6" customFormat="1">
      <c r="A58" s="27"/>
      <c r="B58" s="108" t="s">
        <v>114</v>
      </c>
      <c r="C58" s="117"/>
      <c r="D58" s="119"/>
      <c r="F58" s="30" t="s">
        <v>16</v>
      </c>
      <c r="G58" s="27"/>
      <c r="N58" s="27"/>
      <c r="O58" s="27"/>
      <c r="P58" s="27"/>
      <c r="R58" s="30" t="s">
        <v>9</v>
      </c>
      <c r="S58" s="29"/>
      <c r="T58" s="29"/>
      <c r="U58" s="29"/>
    </row>
    <row r="59" spans="1:21" s="6" customFormat="1">
      <c r="A59" s="27"/>
      <c r="B59" s="108"/>
      <c r="C59" s="117"/>
      <c r="D59" s="119"/>
      <c r="F59" s="30"/>
      <c r="G59" s="27"/>
      <c r="N59" s="27"/>
      <c r="O59" s="27"/>
      <c r="P59" s="27"/>
      <c r="R59" s="30"/>
      <c r="S59" s="29"/>
      <c r="T59" s="29"/>
      <c r="U59" s="29"/>
    </row>
    <row r="60" spans="1:21" s="6" customFormat="1">
      <c r="A60" s="27"/>
      <c r="B60" s="108" t="s">
        <v>384</v>
      </c>
      <c r="C60" s="117"/>
      <c r="D60" s="119"/>
      <c r="F60" s="30" t="s">
        <v>386</v>
      </c>
      <c r="G60" s="27"/>
      <c r="N60" s="27"/>
      <c r="O60" s="27"/>
      <c r="P60" s="27"/>
      <c r="R60" s="30" t="s">
        <v>387</v>
      </c>
      <c r="S60" s="29"/>
      <c r="T60" s="29"/>
      <c r="U60" s="29"/>
    </row>
    <row r="61" spans="1:21" s="6" customFormat="1">
      <c r="A61" s="27"/>
      <c r="B61" s="108" t="s">
        <v>43</v>
      </c>
      <c r="C61" s="117"/>
      <c r="D61" s="119"/>
      <c r="F61" s="30" t="s">
        <v>13</v>
      </c>
      <c r="G61" s="27"/>
      <c r="N61" s="27"/>
      <c r="O61" s="27"/>
      <c r="P61" s="27"/>
      <c r="R61" s="30" t="s">
        <v>14</v>
      </c>
      <c r="S61" s="29"/>
      <c r="T61" s="29"/>
      <c r="U61" s="29"/>
    </row>
    <row r="62" spans="1:21">
      <c r="A62" s="2"/>
      <c r="B62" s="105"/>
      <c r="C62" s="116"/>
    </row>
    <row r="63" spans="1:21">
      <c r="A63" s="2"/>
      <c r="B63" s="105"/>
      <c r="C63" s="116"/>
    </row>
    <row r="64" spans="1:21" s="1" customFormat="1">
      <c r="A64" s="2"/>
      <c r="B64" s="105"/>
      <c r="C64" s="116"/>
      <c r="D64" s="116"/>
      <c r="S64" s="3"/>
      <c r="T64" s="3"/>
      <c r="U64" s="3"/>
    </row>
    <row r="65" spans="1:21" s="1" customFormat="1">
      <c r="A65" s="2"/>
      <c r="B65" s="105"/>
      <c r="C65" s="116"/>
      <c r="D65" s="116"/>
      <c r="S65" s="3"/>
      <c r="T65" s="3"/>
      <c r="U65" s="3"/>
    </row>
    <row r="66" spans="1:21" s="1" customFormat="1">
      <c r="A66" s="2"/>
      <c r="B66" s="105"/>
      <c r="C66" s="116"/>
      <c r="D66" s="116"/>
      <c r="S66" s="3"/>
      <c r="T66" s="3"/>
      <c r="U66" s="3"/>
    </row>
    <row r="67" spans="1:21" s="1" customFormat="1">
      <c r="A67" s="2"/>
      <c r="B67" s="105"/>
      <c r="C67" s="116"/>
      <c r="D67" s="116"/>
      <c r="S67" s="3"/>
      <c r="T67" s="3"/>
      <c r="U67" s="3"/>
    </row>
    <row r="68" spans="1:21" s="1" customFormat="1">
      <c r="A68" s="2"/>
      <c r="B68" s="105"/>
      <c r="C68" s="116"/>
      <c r="D68" s="116"/>
      <c r="S68" s="3"/>
      <c r="T68" s="3"/>
      <c r="U68" s="3"/>
    </row>
    <row r="69" spans="1:21" s="1" customFormat="1">
      <c r="A69" s="2"/>
      <c r="B69" s="105"/>
      <c r="C69" s="116"/>
      <c r="D69" s="116"/>
      <c r="S69" s="3"/>
      <c r="T69" s="3"/>
      <c r="U69" s="3"/>
    </row>
    <row r="70" spans="1:21" s="1" customFormat="1">
      <c r="A70" s="2"/>
      <c r="B70" s="105"/>
      <c r="C70" s="116"/>
      <c r="D70" s="116"/>
      <c r="S70" s="3"/>
      <c r="T70" s="3"/>
      <c r="U70" s="3"/>
    </row>
    <row r="71" spans="1:21" s="1" customFormat="1">
      <c r="A71" s="2"/>
      <c r="B71" s="105"/>
      <c r="C71" s="116"/>
      <c r="D71" s="116"/>
      <c r="S71" s="3"/>
      <c r="T71" s="3"/>
      <c r="U71" s="3"/>
    </row>
    <row r="72" spans="1:21" s="1" customFormat="1">
      <c r="A72" s="2"/>
      <c r="B72" s="105"/>
      <c r="C72" s="116"/>
      <c r="D72" s="116"/>
      <c r="S72" s="3"/>
      <c r="T72" s="3"/>
      <c r="U72" s="3"/>
    </row>
    <row r="73" spans="1:21" s="1" customFormat="1">
      <c r="A73" s="2"/>
      <c r="B73" s="105"/>
      <c r="C73" s="116"/>
      <c r="D73" s="116"/>
      <c r="S73" s="3"/>
      <c r="T73" s="3"/>
      <c r="U73" s="3"/>
    </row>
    <row r="74" spans="1:21" s="1" customFormat="1">
      <c r="A74" s="2"/>
      <c r="B74" s="105"/>
      <c r="C74" s="116"/>
      <c r="D74" s="116"/>
      <c r="S74" s="3"/>
      <c r="T74" s="3"/>
      <c r="U74" s="3"/>
    </row>
    <row r="75" spans="1:21" s="1" customFormat="1">
      <c r="A75" s="2"/>
      <c r="B75" s="105"/>
      <c r="C75" s="116"/>
      <c r="D75" s="116"/>
      <c r="S75" s="3"/>
      <c r="T75" s="3"/>
      <c r="U75" s="3"/>
    </row>
    <row r="76" spans="1:21" s="1" customFormat="1">
      <c r="A76" s="2"/>
      <c r="B76" s="105"/>
      <c r="C76" s="116"/>
      <c r="D76" s="116"/>
      <c r="S76" s="3"/>
      <c r="T76" s="3"/>
      <c r="U76" s="3"/>
    </row>
    <row r="77" spans="1:21" s="1" customFormat="1">
      <c r="A77" s="2"/>
      <c r="B77" s="105"/>
      <c r="C77" s="116"/>
      <c r="D77" s="116"/>
      <c r="S77" s="3"/>
      <c r="T77" s="3"/>
      <c r="U77" s="3"/>
    </row>
    <row r="78" spans="1:21" s="1" customFormat="1">
      <c r="A78" s="2"/>
      <c r="B78" s="105"/>
      <c r="C78" s="116"/>
      <c r="D78" s="116"/>
      <c r="S78" s="3"/>
      <c r="T78" s="3"/>
      <c r="U78" s="3"/>
    </row>
    <row r="79" spans="1:21" s="1" customFormat="1">
      <c r="A79" s="2"/>
      <c r="B79" s="105"/>
      <c r="C79" s="116"/>
      <c r="D79" s="116"/>
      <c r="S79" s="3"/>
      <c r="T79" s="3"/>
      <c r="U79" s="3"/>
    </row>
    <row r="80" spans="1:21" s="1" customFormat="1">
      <c r="A80" s="2"/>
      <c r="B80" s="105"/>
      <c r="C80" s="116"/>
      <c r="D80" s="116"/>
      <c r="S80" s="3"/>
      <c r="T80" s="3"/>
      <c r="U80" s="3"/>
    </row>
    <row r="81" spans="1:21" s="1" customFormat="1">
      <c r="A81" s="2"/>
      <c r="B81" s="105"/>
      <c r="C81" s="116"/>
      <c r="D81" s="116"/>
      <c r="S81" s="3"/>
      <c r="T81" s="3"/>
      <c r="U81" s="3"/>
    </row>
    <row r="82" spans="1:21" s="1" customFormat="1">
      <c r="A82" s="2"/>
      <c r="B82" s="105"/>
      <c r="C82" s="116"/>
      <c r="D82" s="116"/>
      <c r="S82" s="3"/>
      <c r="T82" s="3"/>
      <c r="U82" s="3"/>
    </row>
    <row r="83" spans="1:21" s="1" customFormat="1">
      <c r="A83" s="2"/>
      <c r="B83" s="105"/>
      <c r="C83" s="116"/>
      <c r="D83" s="116"/>
      <c r="S83" s="3"/>
      <c r="T83" s="3"/>
      <c r="U83" s="3"/>
    </row>
    <row r="84" spans="1:21" s="1" customFormat="1">
      <c r="A84" s="2"/>
      <c r="B84" s="105"/>
      <c r="C84" s="116"/>
      <c r="D84" s="116"/>
      <c r="S84" s="3"/>
      <c r="T84" s="3"/>
      <c r="U84" s="3"/>
    </row>
    <row r="85" spans="1:21" s="1" customFormat="1">
      <c r="A85" s="2"/>
      <c r="B85" s="105"/>
      <c r="C85" s="116"/>
      <c r="D85" s="116"/>
      <c r="S85" s="3"/>
      <c r="T85" s="3"/>
      <c r="U85" s="3"/>
    </row>
    <row r="86" spans="1:21" s="1" customFormat="1">
      <c r="A86" s="2"/>
      <c r="B86" s="105"/>
      <c r="C86" s="116"/>
      <c r="D86" s="116"/>
      <c r="S86" s="3"/>
      <c r="T86" s="3"/>
      <c r="U86" s="3"/>
    </row>
    <row r="87" spans="1:21" s="1" customFormat="1">
      <c r="A87" s="2"/>
      <c r="B87" s="105"/>
      <c r="C87" s="116"/>
      <c r="D87" s="116"/>
      <c r="S87" s="3"/>
      <c r="T87" s="3"/>
      <c r="U87" s="3"/>
    </row>
    <row r="88" spans="1:21" s="1" customFormat="1">
      <c r="A88" s="2"/>
      <c r="B88" s="105"/>
      <c r="C88" s="116"/>
      <c r="D88" s="116"/>
      <c r="S88" s="3"/>
      <c r="T88" s="3"/>
      <c r="U88" s="3"/>
    </row>
    <row r="89" spans="1:21" s="1" customFormat="1">
      <c r="A89" s="2"/>
      <c r="B89" s="105"/>
      <c r="C89" s="116"/>
      <c r="D89" s="116"/>
      <c r="S89" s="3"/>
      <c r="T89" s="3"/>
      <c r="U89" s="3"/>
    </row>
    <row r="90" spans="1:21" s="1" customFormat="1">
      <c r="A90" s="2"/>
      <c r="B90" s="105"/>
      <c r="C90" s="116"/>
      <c r="D90" s="116"/>
      <c r="S90" s="3"/>
      <c r="T90" s="3"/>
      <c r="U90" s="3"/>
    </row>
    <row r="91" spans="1:21" s="1" customFormat="1">
      <c r="A91" s="2"/>
      <c r="B91" s="105"/>
      <c r="C91" s="116"/>
      <c r="D91" s="116"/>
      <c r="S91" s="3"/>
      <c r="T91" s="3"/>
      <c r="U91" s="3"/>
    </row>
    <row r="92" spans="1:21" s="1" customFormat="1">
      <c r="A92" s="2"/>
      <c r="B92" s="105"/>
      <c r="C92" s="116"/>
      <c r="D92" s="116"/>
      <c r="S92" s="3"/>
      <c r="T92" s="3"/>
      <c r="U92" s="3"/>
    </row>
    <row r="93" spans="1:21" s="1" customFormat="1">
      <c r="A93" s="2"/>
      <c r="B93" s="105"/>
      <c r="C93" s="116"/>
      <c r="D93" s="116"/>
      <c r="S93" s="3"/>
      <c r="T93" s="3"/>
      <c r="U93" s="3"/>
    </row>
    <row r="94" spans="1:21" s="1" customFormat="1">
      <c r="A94" s="2"/>
      <c r="B94" s="105"/>
      <c r="C94" s="116"/>
      <c r="D94" s="116"/>
      <c r="S94" s="3"/>
      <c r="T94" s="3"/>
      <c r="U94" s="3"/>
    </row>
    <row r="95" spans="1:21" s="1" customFormat="1">
      <c r="A95" s="2"/>
      <c r="B95" s="105"/>
      <c r="C95" s="116"/>
      <c r="D95" s="116"/>
      <c r="S95" s="3"/>
      <c r="T95" s="3"/>
      <c r="U95" s="3"/>
    </row>
    <row r="96" spans="1:21" s="1" customFormat="1">
      <c r="A96" s="2"/>
      <c r="B96" s="105"/>
      <c r="C96" s="116"/>
      <c r="D96" s="116"/>
      <c r="S96" s="3"/>
      <c r="T96" s="3"/>
      <c r="U96" s="3"/>
    </row>
    <row r="97" spans="1:21" s="1" customFormat="1">
      <c r="A97" s="2"/>
      <c r="B97" s="105"/>
      <c r="C97" s="116"/>
      <c r="D97" s="116"/>
      <c r="S97" s="3"/>
      <c r="T97" s="3"/>
      <c r="U97" s="3"/>
    </row>
    <row r="98" spans="1:21" s="1" customFormat="1">
      <c r="A98" s="2"/>
      <c r="B98" s="105"/>
      <c r="C98" s="116"/>
      <c r="D98" s="116"/>
      <c r="S98" s="3"/>
      <c r="T98" s="3"/>
      <c r="U98" s="3"/>
    </row>
    <row r="99" spans="1:21" s="1" customFormat="1">
      <c r="A99" s="2"/>
      <c r="B99" s="105"/>
      <c r="C99" s="116"/>
      <c r="D99" s="116"/>
      <c r="S99" s="3"/>
      <c r="T99" s="3"/>
      <c r="U99" s="3"/>
    </row>
    <row r="100" spans="1:21" s="1" customFormat="1">
      <c r="A100" s="2"/>
      <c r="B100" s="105"/>
      <c r="C100" s="116"/>
      <c r="D100" s="116"/>
      <c r="S100" s="3"/>
      <c r="T100" s="3"/>
      <c r="U100" s="3"/>
    </row>
    <row r="101" spans="1:21" s="1" customFormat="1">
      <c r="A101" s="2"/>
      <c r="B101" s="105"/>
      <c r="C101" s="116"/>
      <c r="D101" s="116"/>
      <c r="S101" s="3"/>
      <c r="T101" s="3"/>
      <c r="U101" s="3"/>
    </row>
    <row r="102" spans="1:21" s="1" customFormat="1">
      <c r="A102" s="2"/>
      <c r="B102" s="105"/>
      <c r="C102" s="116"/>
      <c r="D102" s="116"/>
      <c r="S102" s="3"/>
      <c r="T102" s="3"/>
      <c r="U102" s="3"/>
    </row>
    <row r="103" spans="1:21" s="1" customFormat="1">
      <c r="A103" s="2"/>
      <c r="B103" s="105"/>
      <c r="C103" s="116"/>
      <c r="D103" s="116"/>
      <c r="S103" s="3"/>
      <c r="T103" s="3"/>
      <c r="U103" s="3"/>
    </row>
    <row r="104" spans="1:21" s="1" customFormat="1">
      <c r="A104" s="2"/>
      <c r="B104" s="105"/>
      <c r="C104" s="116"/>
      <c r="D104" s="116"/>
      <c r="S104" s="3"/>
      <c r="T104" s="3"/>
      <c r="U104" s="3"/>
    </row>
    <row r="105" spans="1:21" s="1" customFormat="1">
      <c r="A105" s="2"/>
      <c r="B105" s="105"/>
      <c r="C105" s="116"/>
      <c r="D105" s="116"/>
      <c r="S105" s="3"/>
      <c r="T105" s="3"/>
      <c r="U105" s="3"/>
    </row>
    <row r="106" spans="1:21" s="1" customFormat="1">
      <c r="A106" s="2"/>
      <c r="B106" s="105"/>
      <c r="C106" s="116"/>
      <c r="D106" s="116"/>
      <c r="S106" s="3"/>
      <c r="T106" s="3"/>
      <c r="U106" s="3"/>
    </row>
    <row r="107" spans="1:21" s="1" customFormat="1">
      <c r="A107" s="2"/>
      <c r="B107" s="105"/>
      <c r="C107" s="116"/>
      <c r="D107" s="116"/>
      <c r="S107" s="3"/>
      <c r="T107" s="3"/>
      <c r="U107" s="3"/>
    </row>
    <row r="108" spans="1:21" s="1" customFormat="1">
      <c r="A108" s="2"/>
      <c r="B108" s="105"/>
      <c r="C108" s="116"/>
      <c r="D108" s="116"/>
      <c r="S108" s="3"/>
      <c r="T108" s="3"/>
      <c r="U108" s="3"/>
    </row>
    <row r="109" spans="1:21" s="1" customFormat="1">
      <c r="A109" s="2"/>
      <c r="B109" s="105"/>
      <c r="C109" s="116"/>
      <c r="D109" s="116"/>
      <c r="S109" s="3"/>
      <c r="T109" s="3"/>
      <c r="U109" s="3"/>
    </row>
    <row r="110" spans="1:21" s="1" customFormat="1">
      <c r="A110" s="2"/>
      <c r="B110" s="105"/>
      <c r="C110" s="116"/>
      <c r="D110" s="116"/>
      <c r="S110" s="3"/>
      <c r="T110" s="3"/>
      <c r="U110" s="3"/>
    </row>
    <row r="111" spans="1:21" s="1" customFormat="1">
      <c r="A111" s="2"/>
      <c r="B111" s="105"/>
      <c r="C111" s="116"/>
      <c r="D111" s="116"/>
      <c r="S111" s="3"/>
      <c r="T111" s="3"/>
      <c r="U111" s="3"/>
    </row>
    <row r="112" spans="1:21" s="1" customFormat="1">
      <c r="A112" s="2"/>
      <c r="B112" s="105"/>
      <c r="C112" s="116"/>
      <c r="D112" s="116"/>
      <c r="S112" s="3"/>
      <c r="T112" s="3"/>
      <c r="U112" s="3"/>
    </row>
    <row r="113" spans="1:21" s="1" customFormat="1">
      <c r="A113" s="2"/>
      <c r="B113" s="105"/>
      <c r="C113" s="116"/>
      <c r="D113" s="116"/>
      <c r="S113" s="3"/>
      <c r="T113" s="3"/>
      <c r="U113" s="3"/>
    </row>
    <row r="114" spans="1:21" s="1" customFormat="1">
      <c r="A114" s="2"/>
      <c r="B114" s="105"/>
      <c r="C114" s="116"/>
      <c r="D114" s="116"/>
      <c r="S114" s="3"/>
      <c r="T114" s="3"/>
      <c r="U114" s="3"/>
    </row>
    <row r="115" spans="1:21" s="1" customFormat="1">
      <c r="A115" s="2"/>
      <c r="B115" s="105"/>
      <c r="C115" s="116"/>
      <c r="D115" s="116"/>
      <c r="S115" s="3"/>
      <c r="T115" s="3"/>
      <c r="U115" s="3"/>
    </row>
    <row r="116" spans="1:21" s="1" customFormat="1">
      <c r="A116" s="2"/>
      <c r="B116" s="105"/>
      <c r="C116" s="116"/>
      <c r="D116" s="116"/>
      <c r="S116" s="3"/>
      <c r="T116" s="3"/>
      <c r="U116" s="3"/>
    </row>
    <row r="117" spans="1:21" s="1" customFormat="1">
      <c r="A117" s="2"/>
      <c r="B117" s="105"/>
      <c r="C117" s="116"/>
      <c r="D117" s="116"/>
      <c r="S117" s="3"/>
      <c r="T117" s="3"/>
      <c r="U117" s="3"/>
    </row>
    <row r="118" spans="1:21" s="1" customFormat="1">
      <c r="A118" s="2"/>
      <c r="B118" s="105"/>
      <c r="C118" s="116"/>
      <c r="D118" s="116"/>
      <c r="S118" s="3"/>
      <c r="T118" s="3"/>
      <c r="U118" s="3"/>
    </row>
    <row r="119" spans="1:21" s="1" customFormat="1">
      <c r="A119" s="2"/>
      <c r="B119" s="105"/>
      <c r="C119" s="116"/>
      <c r="D119" s="116"/>
      <c r="S119" s="3"/>
      <c r="T119" s="3"/>
      <c r="U119" s="3"/>
    </row>
    <row r="120" spans="1:21" s="1" customFormat="1">
      <c r="A120" s="2"/>
      <c r="B120" s="105"/>
      <c r="C120" s="116"/>
      <c r="D120" s="116"/>
      <c r="S120" s="3"/>
      <c r="T120" s="3"/>
      <c r="U120" s="3"/>
    </row>
    <row r="121" spans="1:21" s="1" customFormat="1">
      <c r="A121" s="2"/>
      <c r="B121" s="105"/>
      <c r="C121" s="116"/>
      <c r="D121" s="116"/>
      <c r="S121" s="3"/>
      <c r="T121" s="3"/>
      <c r="U121" s="3"/>
    </row>
    <row r="122" spans="1:21" s="1" customFormat="1">
      <c r="A122" s="2"/>
      <c r="B122" s="105"/>
      <c r="C122" s="116"/>
      <c r="D122" s="116"/>
      <c r="S122" s="3"/>
      <c r="T122" s="3"/>
      <c r="U122" s="3"/>
    </row>
    <row r="123" spans="1:21" s="1" customFormat="1">
      <c r="A123" s="2"/>
      <c r="B123" s="105"/>
      <c r="C123" s="116"/>
      <c r="D123" s="116"/>
      <c r="S123" s="3"/>
      <c r="T123" s="3"/>
      <c r="U123" s="3"/>
    </row>
    <row r="124" spans="1:21" s="1" customFormat="1">
      <c r="A124" s="2"/>
      <c r="B124" s="105"/>
      <c r="C124" s="116"/>
      <c r="D124" s="116"/>
      <c r="S124" s="3"/>
      <c r="T124" s="3"/>
      <c r="U124" s="3"/>
    </row>
    <row r="125" spans="1:21" s="1" customFormat="1">
      <c r="A125" s="2"/>
      <c r="B125" s="105"/>
      <c r="C125" s="116"/>
      <c r="D125" s="116"/>
      <c r="S125" s="3"/>
      <c r="T125" s="3"/>
      <c r="U125" s="3"/>
    </row>
    <row r="126" spans="1:21" s="1" customFormat="1">
      <c r="A126" s="2"/>
      <c r="B126" s="105"/>
      <c r="C126" s="116"/>
      <c r="D126" s="116"/>
      <c r="S126" s="3"/>
      <c r="T126" s="3"/>
      <c r="U126" s="3"/>
    </row>
    <row r="127" spans="1:21" s="1" customFormat="1">
      <c r="A127" s="2"/>
      <c r="B127" s="105"/>
      <c r="C127" s="116"/>
      <c r="D127" s="116"/>
      <c r="S127" s="3"/>
      <c r="T127" s="3"/>
      <c r="U127" s="3"/>
    </row>
    <row r="128" spans="1:21" s="1" customFormat="1">
      <c r="A128" s="2"/>
      <c r="B128" s="105"/>
      <c r="C128" s="116"/>
      <c r="D128" s="116"/>
      <c r="S128" s="3"/>
      <c r="T128" s="3"/>
      <c r="U128" s="3"/>
    </row>
    <row r="129" spans="1:21" s="1" customFormat="1">
      <c r="A129" s="2"/>
      <c r="B129" s="105"/>
      <c r="C129" s="116"/>
      <c r="D129" s="116"/>
      <c r="S129" s="3"/>
      <c r="T129" s="3"/>
      <c r="U129" s="3"/>
    </row>
    <row r="130" spans="1:21" s="1" customFormat="1">
      <c r="A130" s="2"/>
      <c r="B130" s="105"/>
      <c r="C130" s="116"/>
      <c r="D130" s="116"/>
      <c r="S130" s="3"/>
      <c r="T130" s="3"/>
      <c r="U130" s="3"/>
    </row>
    <row r="131" spans="1:21" s="1" customFormat="1">
      <c r="A131" s="2"/>
      <c r="B131" s="105"/>
      <c r="C131" s="116"/>
      <c r="D131" s="116"/>
      <c r="S131" s="3"/>
      <c r="T131" s="3"/>
      <c r="U131" s="3"/>
    </row>
    <row r="132" spans="1:21" s="1" customFormat="1">
      <c r="A132" s="2"/>
      <c r="B132" s="105"/>
      <c r="C132" s="116"/>
      <c r="D132" s="116"/>
      <c r="S132" s="3"/>
      <c r="T132" s="3"/>
      <c r="U132" s="3"/>
    </row>
    <row r="133" spans="1:21" s="1" customFormat="1">
      <c r="A133" s="2"/>
      <c r="B133" s="105"/>
      <c r="C133" s="116"/>
      <c r="D133" s="116"/>
      <c r="S133" s="3"/>
      <c r="T133" s="3"/>
      <c r="U133" s="3"/>
    </row>
    <row r="134" spans="1:21" s="1" customFormat="1">
      <c r="A134" s="2"/>
      <c r="B134" s="105"/>
      <c r="C134" s="116"/>
      <c r="D134" s="116"/>
      <c r="S134" s="3"/>
      <c r="T134" s="3"/>
      <c r="U134" s="3"/>
    </row>
    <row r="135" spans="1:21" s="1" customFormat="1">
      <c r="A135" s="2"/>
      <c r="B135" s="105"/>
      <c r="C135" s="116"/>
      <c r="D135" s="116"/>
      <c r="S135" s="3"/>
      <c r="T135" s="3"/>
      <c r="U135" s="3"/>
    </row>
    <row r="136" spans="1:21" s="1" customFormat="1">
      <c r="A136" s="2"/>
      <c r="B136" s="105"/>
      <c r="C136" s="116"/>
      <c r="D136" s="116"/>
      <c r="S136" s="3"/>
      <c r="T136" s="3"/>
      <c r="U136" s="3"/>
    </row>
    <row r="137" spans="1:21" s="1" customFormat="1">
      <c r="A137" s="2"/>
      <c r="B137" s="105"/>
      <c r="C137" s="116"/>
      <c r="D137" s="116"/>
      <c r="S137" s="3"/>
      <c r="T137" s="3"/>
      <c r="U137" s="3"/>
    </row>
    <row r="138" spans="1:21" s="1" customFormat="1">
      <c r="A138" s="2"/>
      <c r="B138" s="105"/>
      <c r="C138" s="116"/>
      <c r="D138" s="116"/>
      <c r="S138" s="3"/>
      <c r="T138" s="3"/>
      <c r="U138" s="3"/>
    </row>
    <row r="139" spans="1:21" s="1" customFormat="1">
      <c r="A139" s="2"/>
      <c r="B139" s="105"/>
      <c r="C139" s="116"/>
      <c r="D139" s="116"/>
      <c r="S139" s="3"/>
      <c r="T139" s="3"/>
      <c r="U139" s="3"/>
    </row>
    <row r="140" spans="1:21" s="1" customFormat="1">
      <c r="A140" s="2"/>
      <c r="B140" s="105"/>
      <c r="C140" s="116"/>
      <c r="D140" s="116"/>
      <c r="S140" s="3"/>
      <c r="T140" s="3"/>
      <c r="U140" s="3"/>
    </row>
    <row r="141" spans="1:21" s="1" customFormat="1">
      <c r="A141" s="2"/>
      <c r="B141" s="105"/>
      <c r="C141" s="116"/>
      <c r="D141" s="116"/>
      <c r="S141" s="3"/>
      <c r="T141" s="3"/>
      <c r="U141" s="3"/>
    </row>
    <row r="142" spans="1:21" s="1" customFormat="1">
      <c r="A142" s="2"/>
      <c r="B142" s="105"/>
      <c r="C142" s="116"/>
      <c r="D142" s="116"/>
      <c r="S142" s="3"/>
      <c r="T142" s="3"/>
      <c r="U142" s="3"/>
    </row>
    <row r="143" spans="1:21" s="1" customFormat="1">
      <c r="A143" s="2"/>
      <c r="B143" s="105"/>
      <c r="C143" s="116"/>
      <c r="D143" s="116"/>
      <c r="S143" s="3"/>
      <c r="T143" s="3"/>
      <c r="U143" s="3"/>
    </row>
    <row r="144" spans="1:21" s="1" customFormat="1">
      <c r="A144" s="2"/>
      <c r="B144" s="105"/>
      <c r="C144" s="116"/>
      <c r="D144" s="116"/>
      <c r="S144" s="3"/>
      <c r="T144" s="3"/>
      <c r="U144" s="3"/>
    </row>
    <row r="145" spans="1:21" s="1" customFormat="1">
      <c r="A145" s="2"/>
      <c r="B145" s="105"/>
      <c r="C145" s="116"/>
      <c r="D145" s="116"/>
      <c r="S145" s="3"/>
      <c r="T145" s="3"/>
      <c r="U145" s="3"/>
    </row>
    <row r="146" spans="1:21" s="1" customFormat="1">
      <c r="A146" s="2"/>
      <c r="B146" s="105"/>
      <c r="C146" s="116"/>
      <c r="D146" s="116"/>
      <c r="S146" s="3"/>
      <c r="T146" s="3"/>
      <c r="U146" s="3"/>
    </row>
    <row r="147" spans="1:21" s="1" customFormat="1">
      <c r="A147" s="2"/>
      <c r="B147" s="105"/>
      <c r="C147" s="116"/>
      <c r="D147" s="116"/>
      <c r="S147" s="3"/>
      <c r="T147" s="3"/>
      <c r="U147" s="3"/>
    </row>
    <row r="148" spans="1:21" s="1" customFormat="1">
      <c r="A148" s="2"/>
      <c r="B148" s="105"/>
      <c r="C148" s="116"/>
      <c r="D148" s="116"/>
      <c r="S148" s="3"/>
      <c r="T148" s="3"/>
      <c r="U148" s="3"/>
    </row>
    <row r="149" spans="1:21" s="1" customFormat="1">
      <c r="A149" s="2"/>
      <c r="B149" s="105"/>
      <c r="C149" s="116"/>
      <c r="D149" s="116"/>
      <c r="S149" s="3"/>
      <c r="T149" s="3"/>
      <c r="U149" s="3"/>
    </row>
    <row r="150" spans="1:21" s="1" customFormat="1">
      <c r="A150" s="2"/>
      <c r="B150" s="105"/>
      <c r="C150" s="116"/>
      <c r="D150" s="116"/>
      <c r="S150" s="3"/>
      <c r="T150" s="3"/>
      <c r="U150" s="3"/>
    </row>
    <row r="151" spans="1:21" s="1" customFormat="1">
      <c r="A151" s="2"/>
      <c r="B151" s="105"/>
      <c r="C151" s="116"/>
      <c r="D151" s="116"/>
      <c r="S151" s="3"/>
      <c r="T151" s="3"/>
      <c r="U151" s="3"/>
    </row>
    <row r="152" spans="1:21" s="1" customFormat="1">
      <c r="A152" s="2"/>
      <c r="B152" s="105"/>
      <c r="C152" s="116"/>
      <c r="D152" s="116"/>
      <c r="S152" s="3"/>
      <c r="T152" s="3"/>
      <c r="U152" s="3"/>
    </row>
    <row r="153" spans="1:21" s="1" customFormat="1">
      <c r="A153" s="2"/>
      <c r="B153" s="105"/>
      <c r="C153" s="116"/>
      <c r="D153" s="116"/>
      <c r="S153" s="3"/>
      <c r="T153" s="3"/>
      <c r="U153" s="3"/>
    </row>
    <row r="154" spans="1:21" s="1" customFormat="1">
      <c r="A154" s="2"/>
      <c r="B154" s="105"/>
      <c r="C154" s="116"/>
      <c r="D154" s="116"/>
      <c r="S154" s="3"/>
      <c r="T154" s="3"/>
      <c r="U154" s="3"/>
    </row>
    <row r="155" spans="1:21" s="1" customFormat="1">
      <c r="A155" s="2"/>
      <c r="B155" s="105"/>
      <c r="C155" s="116"/>
      <c r="D155" s="116"/>
      <c r="S155" s="3"/>
      <c r="T155" s="3"/>
      <c r="U155" s="3"/>
    </row>
    <row r="156" spans="1:21" s="1" customFormat="1">
      <c r="A156" s="2"/>
      <c r="B156" s="105"/>
      <c r="C156" s="116"/>
      <c r="D156" s="116"/>
      <c r="S156" s="3"/>
      <c r="T156" s="3"/>
      <c r="U156" s="3"/>
    </row>
    <row r="157" spans="1:21" s="1" customFormat="1">
      <c r="A157" s="2"/>
      <c r="B157" s="105"/>
      <c r="C157" s="116"/>
      <c r="D157" s="116"/>
      <c r="S157" s="3"/>
      <c r="T157" s="3"/>
      <c r="U157" s="3"/>
    </row>
    <row r="158" spans="1:21" s="1" customFormat="1">
      <c r="A158" s="2"/>
      <c r="B158" s="105"/>
      <c r="C158" s="116"/>
      <c r="D158" s="116"/>
      <c r="S158" s="3"/>
      <c r="T158" s="3"/>
      <c r="U158" s="3"/>
    </row>
    <row r="159" spans="1:21" s="1" customFormat="1">
      <c r="A159" s="2"/>
      <c r="B159" s="105"/>
      <c r="C159" s="116"/>
      <c r="D159" s="116"/>
      <c r="S159" s="3"/>
      <c r="T159" s="3"/>
      <c r="U159" s="3"/>
    </row>
    <row r="160" spans="1:21" s="1" customFormat="1">
      <c r="A160" s="2"/>
      <c r="B160" s="105"/>
      <c r="C160" s="116"/>
      <c r="D160" s="116"/>
      <c r="S160" s="3"/>
      <c r="T160" s="3"/>
      <c r="U160" s="3"/>
    </row>
    <row r="161" spans="1:21" s="1" customFormat="1">
      <c r="A161" s="2"/>
      <c r="B161" s="105"/>
      <c r="C161" s="116"/>
      <c r="D161" s="116"/>
      <c r="S161" s="3"/>
      <c r="T161" s="3"/>
      <c r="U161" s="3"/>
    </row>
    <row r="162" spans="1:21" s="1" customFormat="1">
      <c r="A162" s="2"/>
      <c r="B162" s="105"/>
      <c r="C162" s="116"/>
      <c r="D162" s="116"/>
      <c r="S162" s="3"/>
      <c r="T162" s="3"/>
      <c r="U162" s="3"/>
    </row>
    <row r="163" spans="1:21" s="1" customFormat="1">
      <c r="A163" s="2"/>
      <c r="B163" s="105"/>
      <c r="C163" s="116"/>
      <c r="D163" s="116"/>
      <c r="S163" s="3"/>
      <c r="T163" s="3"/>
      <c r="U163" s="3"/>
    </row>
    <row r="164" spans="1:21" s="1" customFormat="1">
      <c r="A164" s="2"/>
      <c r="B164" s="105"/>
      <c r="C164" s="116"/>
      <c r="D164" s="116"/>
      <c r="S164" s="3"/>
      <c r="T164" s="3"/>
      <c r="U164" s="3"/>
    </row>
    <row r="165" spans="1:21" s="1" customFormat="1">
      <c r="A165" s="2"/>
      <c r="B165" s="105"/>
      <c r="C165" s="116"/>
      <c r="D165" s="116"/>
      <c r="S165" s="3"/>
      <c r="T165" s="3"/>
      <c r="U165" s="3"/>
    </row>
    <row r="166" spans="1:21" s="1" customFormat="1">
      <c r="A166" s="2"/>
      <c r="B166" s="105"/>
      <c r="C166" s="116"/>
      <c r="D166" s="116"/>
      <c r="S166" s="3"/>
      <c r="T166" s="3"/>
      <c r="U166" s="3"/>
    </row>
    <row r="167" spans="1:21" s="1" customFormat="1">
      <c r="A167" s="2"/>
      <c r="B167" s="105"/>
      <c r="C167" s="116"/>
      <c r="D167" s="116"/>
      <c r="S167" s="3"/>
      <c r="T167" s="3"/>
      <c r="U167" s="3"/>
    </row>
    <row r="168" spans="1:21" s="1" customFormat="1">
      <c r="A168" s="2"/>
      <c r="B168" s="105"/>
      <c r="C168" s="116"/>
      <c r="D168" s="116"/>
      <c r="S168" s="3"/>
      <c r="T168" s="3"/>
      <c r="U168" s="3"/>
    </row>
    <row r="169" spans="1:21" s="1" customFormat="1">
      <c r="A169" s="2"/>
      <c r="B169" s="105"/>
      <c r="C169" s="116"/>
      <c r="D169" s="116"/>
      <c r="S169" s="3"/>
      <c r="T169" s="3"/>
      <c r="U169" s="3"/>
    </row>
    <row r="170" spans="1:21" s="1" customFormat="1">
      <c r="A170" s="2"/>
      <c r="B170" s="105"/>
      <c r="C170" s="116"/>
      <c r="D170" s="116"/>
      <c r="S170" s="3"/>
      <c r="T170" s="3"/>
      <c r="U170" s="3"/>
    </row>
    <row r="171" spans="1:21" s="1" customFormat="1">
      <c r="A171" s="2"/>
      <c r="B171" s="105"/>
      <c r="C171" s="116"/>
      <c r="D171" s="116"/>
      <c r="S171" s="3"/>
      <c r="T171" s="3"/>
      <c r="U171" s="3"/>
    </row>
    <row r="172" spans="1:21" s="1" customFormat="1">
      <c r="A172" s="2"/>
      <c r="B172" s="105"/>
      <c r="C172" s="116"/>
      <c r="D172" s="116"/>
      <c r="S172" s="3"/>
      <c r="T172" s="3"/>
      <c r="U172" s="3"/>
    </row>
    <row r="173" spans="1:21" s="1" customFormat="1">
      <c r="A173" s="2"/>
      <c r="B173" s="105"/>
      <c r="C173" s="116"/>
      <c r="D173" s="116"/>
      <c r="S173" s="3"/>
      <c r="T173" s="3"/>
      <c r="U173" s="3"/>
    </row>
    <row r="174" spans="1:21" s="1" customFormat="1">
      <c r="A174" s="2"/>
      <c r="B174" s="105"/>
      <c r="C174" s="116"/>
      <c r="D174" s="116"/>
      <c r="S174" s="3"/>
      <c r="T174" s="3"/>
      <c r="U174" s="3"/>
    </row>
    <row r="175" spans="1:21" s="1" customFormat="1">
      <c r="A175" s="2"/>
      <c r="B175" s="105"/>
      <c r="C175" s="116"/>
      <c r="D175" s="116"/>
      <c r="S175" s="3"/>
      <c r="T175" s="3"/>
      <c r="U175" s="3"/>
    </row>
    <row r="176" spans="1:21" s="1" customFormat="1">
      <c r="A176" s="2"/>
      <c r="B176" s="105"/>
      <c r="C176" s="116"/>
      <c r="D176" s="116"/>
      <c r="S176" s="3"/>
      <c r="T176" s="3"/>
      <c r="U176" s="3"/>
    </row>
    <row r="177" spans="1:21" s="1" customFormat="1">
      <c r="A177" s="2"/>
      <c r="B177" s="105"/>
      <c r="C177" s="116"/>
      <c r="D177" s="116"/>
      <c r="S177" s="3"/>
      <c r="T177" s="3"/>
      <c r="U177" s="3"/>
    </row>
    <row r="178" spans="1:21" s="1" customFormat="1">
      <c r="A178" s="2"/>
      <c r="B178" s="105"/>
      <c r="C178" s="116"/>
      <c r="D178" s="116"/>
      <c r="S178" s="3"/>
      <c r="T178" s="3"/>
      <c r="U178" s="3"/>
    </row>
    <row r="179" spans="1:21" s="1" customFormat="1">
      <c r="A179" s="2"/>
      <c r="B179" s="105"/>
      <c r="C179" s="116"/>
      <c r="D179" s="116"/>
      <c r="S179" s="3"/>
      <c r="T179" s="3"/>
      <c r="U179" s="3"/>
    </row>
    <row r="180" spans="1:21" s="1" customFormat="1">
      <c r="A180" s="2"/>
      <c r="B180" s="105"/>
      <c r="C180" s="116"/>
      <c r="D180" s="116"/>
      <c r="S180" s="3"/>
      <c r="T180" s="3"/>
      <c r="U180" s="3"/>
    </row>
    <row r="181" spans="1:21" s="1" customFormat="1">
      <c r="A181" s="2"/>
      <c r="B181" s="105"/>
      <c r="C181" s="116"/>
      <c r="D181" s="116"/>
      <c r="S181" s="3"/>
      <c r="T181" s="3"/>
      <c r="U181" s="3"/>
    </row>
    <row r="182" spans="1:21" s="1" customFormat="1">
      <c r="A182" s="2"/>
      <c r="B182" s="105"/>
      <c r="C182" s="116"/>
      <c r="D182" s="116"/>
      <c r="S182" s="3"/>
      <c r="T182" s="3"/>
      <c r="U182" s="3"/>
    </row>
    <row r="183" spans="1:21" s="1" customFormat="1">
      <c r="A183" s="2"/>
      <c r="B183" s="105"/>
      <c r="C183" s="116"/>
      <c r="D183" s="116"/>
      <c r="S183" s="3"/>
      <c r="T183" s="3"/>
      <c r="U183" s="3"/>
    </row>
    <row r="184" spans="1:21" s="1" customFormat="1">
      <c r="A184" s="2"/>
      <c r="B184" s="105"/>
      <c r="C184" s="116"/>
      <c r="D184" s="116"/>
      <c r="S184" s="3"/>
      <c r="T184" s="3"/>
      <c r="U184" s="3"/>
    </row>
    <row r="185" spans="1:21" s="1" customFormat="1">
      <c r="A185" s="2"/>
      <c r="B185" s="105"/>
      <c r="C185" s="116"/>
      <c r="D185" s="116"/>
      <c r="S185" s="3"/>
      <c r="T185" s="3"/>
      <c r="U185" s="3"/>
    </row>
    <row r="186" spans="1:21" s="1" customFormat="1">
      <c r="A186" s="2"/>
      <c r="B186" s="105"/>
      <c r="C186" s="116"/>
      <c r="D186" s="116"/>
      <c r="S186" s="3"/>
      <c r="T186" s="3"/>
      <c r="U186" s="3"/>
    </row>
    <row r="187" spans="1:21" s="1" customFormat="1">
      <c r="A187" s="2"/>
      <c r="B187" s="105"/>
      <c r="C187" s="116"/>
      <c r="D187" s="116"/>
      <c r="S187" s="3"/>
      <c r="T187" s="3"/>
      <c r="U187" s="3"/>
    </row>
    <row r="188" spans="1:21" s="1" customFormat="1">
      <c r="A188" s="2"/>
      <c r="B188" s="105"/>
      <c r="C188" s="116"/>
      <c r="D188" s="116"/>
      <c r="S188" s="3"/>
      <c r="T188" s="3"/>
      <c r="U188" s="3"/>
    </row>
    <row r="189" spans="1:21" s="1" customFormat="1">
      <c r="A189" s="2"/>
      <c r="B189" s="105"/>
      <c r="C189" s="116"/>
      <c r="D189" s="116"/>
      <c r="S189" s="3"/>
      <c r="T189" s="3"/>
      <c r="U189" s="3"/>
    </row>
    <row r="190" spans="1:21" s="1" customFormat="1">
      <c r="A190" s="2"/>
      <c r="B190" s="105"/>
      <c r="C190" s="116"/>
      <c r="D190" s="116"/>
      <c r="S190" s="3"/>
      <c r="T190" s="3"/>
      <c r="U190" s="3"/>
    </row>
    <row r="191" spans="1:21" s="1" customFormat="1">
      <c r="A191" s="2"/>
      <c r="B191" s="105"/>
      <c r="C191" s="116"/>
      <c r="D191" s="116"/>
      <c r="S191" s="3"/>
      <c r="T191" s="3"/>
      <c r="U191" s="3"/>
    </row>
    <row r="192" spans="1:21" s="1" customFormat="1">
      <c r="A192" s="2"/>
      <c r="B192" s="105"/>
      <c r="C192" s="116"/>
      <c r="D192" s="116"/>
      <c r="S192" s="3"/>
      <c r="T192" s="3"/>
      <c r="U192" s="3"/>
    </row>
    <row r="193" spans="1:21" s="1" customFormat="1">
      <c r="A193" s="2"/>
      <c r="B193" s="105"/>
      <c r="C193" s="116"/>
      <c r="D193" s="116"/>
      <c r="S193" s="3"/>
      <c r="T193" s="3"/>
      <c r="U193" s="3"/>
    </row>
    <row r="194" spans="1:21" s="1" customFormat="1">
      <c r="A194" s="2"/>
      <c r="B194" s="105"/>
      <c r="C194" s="116"/>
      <c r="D194" s="116"/>
      <c r="S194" s="3"/>
      <c r="T194" s="3"/>
      <c r="U194" s="3"/>
    </row>
    <row r="195" spans="1:21" s="1" customFormat="1">
      <c r="A195" s="2"/>
      <c r="B195" s="105"/>
      <c r="C195" s="116"/>
      <c r="D195" s="116"/>
      <c r="S195" s="3"/>
      <c r="T195" s="3"/>
      <c r="U195" s="3"/>
    </row>
    <row r="196" spans="1:21" s="1" customFormat="1">
      <c r="A196" s="2"/>
      <c r="B196" s="105"/>
      <c r="C196" s="116"/>
      <c r="D196" s="116"/>
      <c r="S196" s="3"/>
      <c r="T196" s="3"/>
      <c r="U196" s="3"/>
    </row>
    <row r="197" spans="1:21" s="1" customFormat="1">
      <c r="A197" s="2"/>
      <c r="B197" s="105"/>
      <c r="C197" s="116"/>
      <c r="D197" s="116"/>
      <c r="S197" s="3"/>
      <c r="T197" s="3"/>
      <c r="U197" s="3"/>
    </row>
    <row r="198" spans="1:21" s="1" customFormat="1">
      <c r="A198" s="2"/>
      <c r="B198" s="105"/>
      <c r="C198" s="116"/>
      <c r="D198" s="116"/>
      <c r="S198" s="3"/>
      <c r="T198" s="3"/>
      <c r="U198" s="3"/>
    </row>
    <row r="199" spans="1:21" s="1" customFormat="1">
      <c r="A199" s="2"/>
      <c r="B199" s="105"/>
      <c r="C199" s="116"/>
      <c r="D199" s="116"/>
      <c r="S199" s="3"/>
      <c r="T199" s="3"/>
      <c r="U199" s="3"/>
    </row>
    <row r="200" spans="1:21" s="1" customFormat="1">
      <c r="A200" s="2"/>
      <c r="B200" s="105"/>
      <c r="C200" s="116"/>
      <c r="D200" s="116"/>
      <c r="S200" s="3"/>
      <c r="T200" s="3"/>
      <c r="U200" s="3"/>
    </row>
    <row r="201" spans="1:21" s="1" customFormat="1">
      <c r="A201" s="2"/>
      <c r="B201" s="105"/>
      <c r="C201" s="116"/>
      <c r="D201" s="116"/>
      <c r="S201" s="3"/>
      <c r="T201" s="3"/>
      <c r="U201" s="3"/>
    </row>
    <row r="202" spans="1:21" s="1" customFormat="1">
      <c r="A202" s="2"/>
      <c r="B202" s="105"/>
      <c r="C202" s="116"/>
      <c r="D202" s="116"/>
      <c r="S202" s="3"/>
      <c r="T202" s="3"/>
      <c r="U202" s="3"/>
    </row>
    <row r="203" spans="1:21" s="1" customFormat="1">
      <c r="A203" s="2"/>
      <c r="B203" s="105"/>
      <c r="C203" s="116"/>
      <c r="D203" s="116"/>
      <c r="S203" s="3"/>
      <c r="T203" s="3"/>
      <c r="U203" s="3"/>
    </row>
    <row r="204" spans="1:21" s="1" customFormat="1">
      <c r="A204" s="2"/>
      <c r="B204" s="105"/>
      <c r="C204" s="116"/>
      <c r="D204" s="116"/>
      <c r="S204" s="3"/>
      <c r="T204" s="3"/>
      <c r="U204" s="3"/>
    </row>
    <row r="205" spans="1:21" s="1" customFormat="1">
      <c r="A205" s="2"/>
      <c r="B205" s="105"/>
      <c r="C205" s="116"/>
      <c r="D205" s="116"/>
      <c r="S205" s="3"/>
      <c r="T205" s="3"/>
      <c r="U205" s="3"/>
    </row>
    <row r="206" spans="1:21" s="1" customFormat="1">
      <c r="A206" s="2"/>
      <c r="B206" s="105"/>
      <c r="C206" s="116"/>
      <c r="D206" s="116"/>
      <c r="S206" s="3"/>
      <c r="T206" s="3"/>
      <c r="U206" s="3"/>
    </row>
    <row r="207" spans="1:21" s="1" customFormat="1">
      <c r="A207" s="2"/>
      <c r="B207" s="105"/>
      <c r="C207" s="116"/>
      <c r="D207" s="116"/>
      <c r="S207" s="3"/>
      <c r="T207" s="3"/>
      <c r="U207" s="3"/>
    </row>
    <row r="208" spans="1:21" s="1" customFormat="1">
      <c r="A208" s="2"/>
      <c r="B208" s="105"/>
      <c r="C208" s="116"/>
      <c r="D208" s="116"/>
      <c r="S208" s="3"/>
      <c r="T208" s="3"/>
      <c r="U208" s="3"/>
    </row>
    <row r="209" spans="1:21" s="1" customFormat="1">
      <c r="A209" s="2"/>
      <c r="B209" s="105"/>
      <c r="C209" s="116"/>
      <c r="D209" s="116"/>
      <c r="S209" s="3"/>
      <c r="T209" s="3"/>
      <c r="U209" s="3"/>
    </row>
    <row r="210" spans="1:21" s="1" customFormat="1">
      <c r="A210" s="2"/>
      <c r="B210" s="105"/>
      <c r="C210" s="116"/>
      <c r="D210" s="116"/>
      <c r="S210" s="3"/>
      <c r="T210" s="3"/>
      <c r="U210" s="3"/>
    </row>
    <row r="211" spans="1:21" s="1" customFormat="1">
      <c r="A211" s="2"/>
      <c r="B211" s="105"/>
      <c r="C211" s="116"/>
      <c r="D211" s="116"/>
      <c r="S211" s="3"/>
      <c r="T211" s="3"/>
      <c r="U211" s="3"/>
    </row>
    <row r="212" spans="1:21" s="1" customFormat="1">
      <c r="A212" s="2"/>
      <c r="B212" s="105"/>
      <c r="C212" s="116"/>
      <c r="D212" s="116"/>
      <c r="S212" s="3"/>
      <c r="T212" s="3"/>
      <c r="U212" s="3"/>
    </row>
    <row r="213" spans="1:21" s="1" customFormat="1">
      <c r="A213" s="2"/>
      <c r="B213" s="105"/>
      <c r="C213" s="116"/>
      <c r="D213" s="116"/>
      <c r="S213" s="3"/>
      <c r="T213" s="3"/>
      <c r="U213" s="3"/>
    </row>
    <row r="214" spans="1:21" s="1" customFormat="1">
      <c r="A214" s="2"/>
      <c r="B214" s="105"/>
      <c r="C214" s="116"/>
      <c r="D214" s="116"/>
      <c r="S214" s="3"/>
      <c r="T214" s="3"/>
      <c r="U214" s="3"/>
    </row>
    <row r="215" spans="1:21" s="1" customFormat="1">
      <c r="A215" s="2"/>
      <c r="B215" s="105"/>
      <c r="C215" s="116"/>
      <c r="D215" s="116"/>
      <c r="S215" s="3"/>
      <c r="T215" s="3"/>
      <c r="U215" s="3"/>
    </row>
    <row r="216" spans="1:21" s="1" customFormat="1">
      <c r="A216" s="2"/>
      <c r="B216" s="105"/>
      <c r="C216" s="116"/>
      <c r="D216" s="116"/>
      <c r="S216" s="3"/>
      <c r="T216" s="3"/>
      <c r="U216" s="3"/>
    </row>
    <row r="217" spans="1:21" s="1" customFormat="1">
      <c r="A217" s="2"/>
      <c r="B217" s="105"/>
      <c r="C217" s="116"/>
      <c r="D217" s="116"/>
      <c r="S217" s="3"/>
      <c r="T217" s="3"/>
      <c r="U217" s="3"/>
    </row>
    <row r="218" spans="1:21" s="1" customFormat="1">
      <c r="A218" s="2"/>
      <c r="B218" s="105"/>
      <c r="C218" s="116"/>
      <c r="D218" s="116"/>
      <c r="S218" s="3"/>
      <c r="T218" s="3"/>
      <c r="U218" s="3"/>
    </row>
    <row r="219" spans="1:21" s="1" customFormat="1">
      <c r="A219" s="2"/>
      <c r="B219" s="105"/>
      <c r="C219" s="116"/>
      <c r="D219" s="116"/>
      <c r="S219" s="3"/>
      <c r="T219" s="3"/>
      <c r="U219" s="3"/>
    </row>
    <row r="220" spans="1:21" s="1" customFormat="1">
      <c r="A220" s="2"/>
      <c r="B220" s="105"/>
      <c r="C220" s="116"/>
      <c r="D220" s="116"/>
      <c r="S220" s="3"/>
      <c r="T220" s="3"/>
      <c r="U220" s="3"/>
    </row>
    <row r="221" spans="1:21" s="1" customFormat="1">
      <c r="A221" s="2"/>
      <c r="B221" s="105"/>
      <c r="C221" s="116"/>
      <c r="D221" s="116"/>
      <c r="S221" s="3"/>
      <c r="T221" s="3"/>
      <c r="U221" s="3"/>
    </row>
    <row r="222" spans="1:21" s="1" customFormat="1">
      <c r="A222" s="2"/>
      <c r="B222" s="105"/>
      <c r="C222" s="116"/>
      <c r="D222" s="116"/>
      <c r="S222" s="3"/>
      <c r="T222" s="3"/>
      <c r="U222" s="3"/>
    </row>
    <row r="223" spans="1:21" s="1" customFormat="1">
      <c r="A223" s="2"/>
      <c r="B223" s="105"/>
      <c r="C223" s="116"/>
      <c r="D223" s="116"/>
      <c r="S223" s="3"/>
      <c r="T223" s="3"/>
      <c r="U223" s="3"/>
    </row>
    <row r="224" spans="1:21" s="1" customFormat="1">
      <c r="A224" s="2"/>
      <c r="B224" s="105"/>
      <c r="C224" s="116"/>
      <c r="D224" s="116"/>
      <c r="S224" s="3"/>
      <c r="T224" s="3"/>
      <c r="U224" s="3"/>
    </row>
    <row r="225" spans="1:21" s="1" customFormat="1">
      <c r="A225" s="2"/>
      <c r="B225" s="105"/>
      <c r="C225" s="116"/>
      <c r="D225" s="116"/>
      <c r="S225" s="3"/>
      <c r="T225" s="3"/>
      <c r="U225" s="3"/>
    </row>
    <row r="226" spans="1:21" s="1" customFormat="1">
      <c r="A226" s="2"/>
      <c r="B226" s="105"/>
      <c r="C226" s="116"/>
      <c r="D226" s="116"/>
      <c r="S226" s="3"/>
      <c r="T226" s="3"/>
      <c r="U226" s="3"/>
    </row>
    <row r="227" spans="1:21" s="1" customFormat="1">
      <c r="A227" s="2"/>
      <c r="B227" s="105"/>
      <c r="C227" s="116"/>
      <c r="D227" s="116"/>
      <c r="S227" s="3"/>
      <c r="T227" s="3"/>
      <c r="U227" s="3"/>
    </row>
    <row r="228" spans="1:21" s="1" customFormat="1">
      <c r="A228" s="2"/>
      <c r="B228" s="105"/>
      <c r="C228" s="116"/>
      <c r="D228" s="116"/>
      <c r="S228" s="3"/>
      <c r="T228" s="3"/>
      <c r="U228" s="3"/>
    </row>
    <row r="229" spans="1:21" s="1" customFormat="1">
      <c r="A229" s="2"/>
      <c r="B229" s="105"/>
      <c r="C229" s="116"/>
      <c r="D229" s="116"/>
      <c r="S229" s="3"/>
      <c r="T229" s="3"/>
      <c r="U229" s="3"/>
    </row>
    <row r="230" spans="1:21" s="1" customFormat="1">
      <c r="A230" s="2"/>
      <c r="B230" s="105"/>
      <c r="C230" s="116"/>
      <c r="D230" s="116"/>
      <c r="S230" s="3"/>
      <c r="T230" s="3"/>
      <c r="U230" s="3"/>
    </row>
    <row r="231" spans="1:21" s="1" customFormat="1">
      <c r="A231" s="2"/>
      <c r="B231" s="105"/>
      <c r="C231" s="116"/>
      <c r="D231" s="116"/>
      <c r="S231" s="3"/>
      <c r="T231" s="3"/>
      <c r="U231" s="3"/>
    </row>
    <row r="232" spans="1:21" s="1" customFormat="1">
      <c r="A232" s="2"/>
      <c r="B232" s="105"/>
      <c r="C232" s="116"/>
      <c r="D232" s="116"/>
      <c r="S232" s="3"/>
      <c r="T232" s="3"/>
      <c r="U232" s="3"/>
    </row>
    <row r="233" spans="1:21" s="1" customFormat="1">
      <c r="A233" s="2"/>
      <c r="B233" s="105"/>
      <c r="C233" s="116"/>
      <c r="D233" s="116"/>
      <c r="S233" s="3"/>
      <c r="T233" s="3"/>
      <c r="U233" s="3"/>
    </row>
    <row r="234" spans="1:21" s="1" customFormat="1">
      <c r="A234" s="2"/>
      <c r="B234" s="105"/>
      <c r="C234" s="116"/>
      <c r="D234" s="116"/>
      <c r="S234" s="3"/>
      <c r="T234" s="3"/>
      <c r="U234" s="3"/>
    </row>
    <row r="235" spans="1:21" s="1" customFormat="1">
      <c r="A235" s="2"/>
      <c r="B235" s="105"/>
      <c r="C235" s="116"/>
      <c r="D235" s="116"/>
      <c r="S235" s="3"/>
      <c r="T235" s="3"/>
      <c r="U235" s="3"/>
    </row>
    <row r="236" spans="1:21" s="1" customFormat="1">
      <c r="A236" s="2"/>
      <c r="B236" s="105"/>
      <c r="C236" s="116"/>
      <c r="D236" s="116"/>
      <c r="S236" s="3"/>
      <c r="T236" s="3"/>
      <c r="U236" s="3"/>
    </row>
    <row r="237" spans="1:21" s="1" customFormat="1">
      <c r="A237" s="2"/>
      <c r="B237" s="105"/>
      <c r="C237" s="116"/>
      <c r="D237" s="116"/>
      <c r="S237" s="3"/>
      <c r="T237" s="3"/>
      <c r="U237" s="3"/>
    </row>
    <row r="238" spans="1:21" s="1" customFormat="1">
      <c r="A238" s="2"/>
      <c r="B238" s="105"/>
      <c r="C238" s="116"/>
      <c r="D238" s="116"/>
      <c r="S238" s="3"/>
      <c r="T238" s="3"/>
      <c r="U238" s="3"/>
    </row>
    <row r="239" spans="1:21" s="1" customFormat="1">
      <c r="A239" s="2"/>
      <c r="B239" s="105"/>
      <c r="C239" s="116"/>
      <c r="D239" s="116"/>
      <c r="S239" s="3"/>
      <c r="T239" s="3"/>
      <c r="U239" s="3"/>
    </row>
    <row r="240" spans="1:21" s="1" customFormat="1">
      <c r="A240" s="2"/>
      <c r="B240" s="105"/>
      <c r="C240" s="116"/>
      <c r="D240" s="116"/>
      <c r="S240" s="3"/>
      <c r="T240" s="3"/>
      <c r="U240" s="3"/>
    </row>
    <row r="241" spans="1:21" s="1" customFormat="1">
      <c r="A241" s="2"/>
      <c r="B241" s="105"/>
      <c r="C241" s="116"/>
      <c r="D241" s="116"/>
      <c r="S241" s="3"/>
      <c r="T241" s="3"/>
      <c r="U241" s="3"/>
    </row>
    <row r="242" spans="1:21" s="1" customFormat="1">
      <c r="A242" s="2"/>
      <c r="B242" s="105"/>
      <c r="C242" s="116"/>
      <c r="D242" s="116"/>
      <c r="S242" s="3"/>
      <c r="T242" s="3"/>
      <c r="U242" s="3"/>
    </row>
    <row r="243" spans="1:21" s="1" customFormat="1">
      <c r="A243" s="2"/>
      <c r="B243" s="105"/>
      <c r="C243" s="116"/>
      <c r="D243" s="116"/>
      <c r="S243" s="3"/>
      <c r="T243" s="3"/>
      <c r="U243" s="3"/>
    </row>
    <row r="244" spans="1:21" s="1" customFormat="1">
      <c r="A244" s="2"/>
      <c r="B244" s="105"/>
      <c r="C244" s="116"/>
      <c r="D244" s="116"/>
      <c r="S244" s="3"/>
      <c r="T244" s="3"/>
      <c r="U244" s="3"/>
    </row>
    <row r="245" spans="1:21" s="1" customFormat="1">
      <c r="A245" s="2"/>
      <c r="B245" s="105"/>
      <c r="C245" s="116"/>
      <c r="D245" s="116"/>
      <c r="S245" s="3"/>
      <c r="T245" s="3"/>
      <c r="U245" s="3"/>
    </row>
    <row r="246" spans="1:21" s="1" customFormat="1">
      <c r="A246" s="2"/>
      <c r="B246" s="105"/>
      <c r="C246" s="116"/>
      <c r="D246" s="116"/>
      <c r="S246" s="3"/>
      <c r="T246" s="3"/>
      <c r="U246" s="3"/>
    </row>
    <row r="247" spans="1:21" s="1" customFormat="1">
      <c r="A247" s="2"/>
      <c r="B247" s="105"/>
      <c r="C247" s="116"/>
      <c r="D247" s="116"/>
      <c r="S247" s="3"/>
      <c r="T247" s="3"/>
      <c r="U247" s="3"/>
    </row>
    <row r="248" spans="1:21" s="1" customFormat="1">
      <c r="A248" s="2"/>
      <c r="B248" s="105"/>
      <c r="C248" s="116"/>
      <c r="D248" s="116"/>
      <c r="S248" s="3"/>
      <c r="T248" s="3"/>
      <c r="U248" s="3"/>
    </row>
    <row r="249" spans="1:21" s="1" customFormat="1">
      <c r="A249" s="2"/>
      <c r="B249" s="105"/>
      <c r="C249" s="116"/>
      <c r="D249" s="116"/>
      <c r="S249" s="3"/>
      <c r="T249" s="3"/>
      <c r="U249" s="3"/>
    </row>
    <row r="250" spans="1:21" s="1" customFormat="1">
      <c r="A250" s="2"/>
      <c r="B250" s="105"/>
      <c r="C250" s="116"/>
      <c r="D250" s="116"/>
      <c r="S250" s="3"/>
      <c r="T250" s="3"/>
      <c r="U250" s="3"/>
    </row>
    <row r="251" spans="1:21" s="1" customFormat="1">
      <c r="A251" s="2"/>
      <c r="B251" s="105"/>
      <c r="C251" s="116"/>
      <c r="D251" s="116"/>
      <c r="S251" s="3"/>
      <c r="T251" s="3"/>
      <c r="U251" s="3"/>
    </row>
    <row r="252" spans="1:21" s="1" customFormat="1">
      <c r="A252" s="2"/>
      <c r="B252" s="105"/>
      <c r="C252" s="116"/>
      <c r="D252" s="116"/>
      <c r="S252" s="3"/>
      <c r="T252" s="3"/>
      <c r="U252" s="3"/>
    </row>
    <row r="253" spans="1:21" s="1" customFormat="1">
      <c r="A253" s="2"/>
      <c r="B253" s="105"/>
      <c r="C253" s="116"/>
      <c r="D253" s="116"/>
      <c r="S253" s="3"/>
      <c r="T253" s="3"/>
      <c r="U253" s="3"/>
    </row>
    <row r="254" spans="1:21" s="1" customFormat="1">
      <c r="A254" s="2"/>
      <c r="B254" s="105"/>
      <c r="C254" s="116"/>
      <c r="D254" s="116"/>
      <c r="S254" s="3"/>
      <c r="T254" s="3"/>
      <c r="U254" s="3"/>
    </row>
    <row r="255" spans="1:21" s="1" customFormat="1">
      <c r="A255" s="2"/>
      <c r="B255" s="105"/>
      <c r="C255" s="116"/>
      <c r="D255" s="116"/>
      <c r="S255" s="3"/>
      <c r="T255" s="3"/>
      <c r="U255" s="3"/>
    </row>
    <row r="256" spans="1:21" s="1" customFormat="1">
      <c r="A256" s="2"/>
      <c r="B256" s="105"/>
      <c r="C256" s="116"/>
      <c r="D256" s="116"/>
      <c r="S256" s="3"/>
      <c r="T256" s="3"/>
      <c r="U256" s="3"/>
    </row>
    <row r="257" spans="1:21" s="1" customFormat="1">
      <c r="A257" s="2"/>
      <c r="B257" s="105"/>
      <c r="C257" s="116"/>
      <c r="D257" s="116"/>
      <c r="S257" s="3"/>
      <c r="T257" s="3"/>
      <c r="U257" s="3"/>
    </row>
    <row r="258" spans="1:21" s="1" customFormat="1">
      <c r="A258" s="2"/>
      <c r="B258" s="105"/>
      <c r="C258" s="116"/>
      <c r="D258" s="116"/>
      <c r="S258" s="3"/>
      <c r="T258" s="3"/>
      <c r="U258" s="3"/>
    </row>
    <row r="259" spans="1:21" s="1" customFormat="1">
      <c r="A259" s="2"/>
      <c r="B259" s="105"/>
      <c r="C259" s="116"/>
      <c r="D259" s="116"/>
      <c r="S259" s="3"/>
      <c r="T259" s="3"/>
      <c r="U259" s="3"/>
    </row>
    <row r="260" spans="1:21" s="1" customFormat="1">
      <c r="A260" s="2"/>
      <c r="B260" s="105"/>
      <c r="C260" s="116"/>
      <c r="D260" s="116"/>
      <c r="S260" s="3"/>
      <c r="T260" s="3"/>
      <c r="U260" s="3"/>
    </row>
    <row r="261" spans="1:21" s="1" customFormat="1">
      <c r="A261" s="2"/>
      <c r="B261" s="105"/>
      <c r="C261" s="116"/>
      <c r="D261" s="116"/>
      <c r="S261" s="3"/>
      <c r="T261" s="3"/>
      <c r="U261" s="3"/>
    </row>
    <row r="262" spans="1:21" s="1" customFormat="1">
      <c r="A262" s="2"/>
      <c r="B262" s="105"/>
      <c r="C262" s="116"/>
      <c r="D262" s="116"/>
      <c r="S262" s="3"/>
      <c r="T262" s="3"/>
      <c r="U262" s="3"/>
    </row>
    <row r="263" spans="1:21" s="1" customFormat="1">
      <c r="A263" s="2"/>
      <c r="B263" s="105"/>
      <c r="C263" s="116"/>
      <c r="D263" s="116"/>
      <c r="S263" s="3"/>
      <c r="T263" s="3"/>
      <c r="U263" s="3"/>
    </row>
    <row r="264" spans="1:21" s="1" customFormat="1">
      <c r="A264" s="2"/>
      <c r="B264" s="105"/>
      <c r="C264" s="116"/>
      <c r="D264" s="116"/>
      <c r="S264" s="3"/>
      <c r="T264" s="3"/>
      <c r="U264" s="3"/>
    </row>
    <row r="265" spans="1:21" s="1" customFormat="1">
      <c r="A265" s="2"/>
      <c r="B265" s="105"/>
      <c r="C265" s="116"/>
      <c r="D265" s="116"/>
      <c r="S265" s="3"/>
      <c r="T265" s="3"/>
      <c r="U265" s="3"/>
    </row>
    <row r="266" spans="1:21" s="1" customFormat="1">
      <c r="A266" s="2"/>
      <c r="B266" s="105"/>
      <c r="C266" s="116"/>
      <c r="D266" s="116"/>
      <c r="S266" s="3"/>
      <c r="T266" s="3"/>
      <c r="U266" s="3"/>
    </row>
    <row r="267" spans="1:21" s="1" customFormat="1">
      <c r="A267" s="2"/>
      <c r="B267" s="105"/>
      <c r="C267" s="116"/>
      <c r="D267" s="116"/>
      <c r="S267" s="3"/>
      <c r="T267" s="3"/>
      <c r="U267" s="3"/>
    </row>
    <row r="268" spans="1:21" s="1" customFormat="1">
      <c r="A268" s="2"/>
      <c r="B268" s="105"/>
      <c r="C268" s="116"/>
      <c r="D268" s="116"/>
      <c r="S268" s="3"/>
      <c r="T268" s="3"/>
      <c r="U268" s="3"/>
    </row>
    <row r="269" spans="1:21" s="1" customFormat="1">
      <c r="A269" s="2"/>
      <c r="B269" s="105"/>
      <c r="C269" s="116"/>
      <c r="D269" s="116"/>
      <c r="S269" s="3"/>
      <c r="T269" s="3"/>
      <c r="U269" s="3"/>
    </row>
    <row r="270" spans="1:21" s="1" customFormat="1">
      <c r="A270" s="2"/>
      <c r="B270" s="105"/>
      <c r="C270" s="116"/>
      <c r="D270" s="116"/>
      <c r="S270" s="3"/>
      <c r="T270" s="3"/>
      <c r="U270" s="3"/>
    </row>
    <row r="271" spans="1:21" s="1" customFormat="1">
      <c r="A271" s="2"/>
      <c r="B271" s="105"/>
      <c r="C271" s="116"/>
      <c r="D271" s="116"/>
      <c r="S271" s="3"/>
      <c r="T271" s="3"/>
      <c r="U271" s="3"/>
    </row>
    <row r="272" spans="1:21" s="1" customFormat="1">
      <c r="A272" s="2"/>
      <c r="B272" s="105"/>
      <c r="C272" s="116"/>
      <c r="D272" s="116"/>
      <c r="S272" s="3"/>
      <c r="T272" s="3"/>
      <c r="U272" s="3"/>
    </row>
    <row r="273" spans="1:21" s="1" customFormat="1">
      <c r="A273" s="2"/>
      <c r="B273" s="105"/>
      <c r="C273" s="116"/>
      <c r="D273" s="116"/>
      <c r="S273" s="3"/>
      <c r="T273" s="3"/>
      <c r="U273" s="3"/>
    </row>
    <row r="274" spans="1:21" s="1" customFormat="1">
      <c r="A274" s="2"/>
      <c r="B274" s="105"/>
      <c r="C274" s="116"/>
      <c r="D274" s="116"/>
      <c r="S274" s="3"/>
      <c r="T274" s="3"/>
      <c r="U274" s="3"/>
    </row>
    <row r="275" spans="1:21" s="1" customFormat="1">
      <c r="A275" s="2"/>
      <c r="B275" s="105"/>
      <c r="C275" s="116"/>
      <c r="D275" s="116"/>
      <c r="S275" s="3"/>
      <c r="T275" s="3"/>
      <c r="U275" s="3"/>
    </row>
    <row r="276" spans="1:21" s="1" customFormat="1">
      <c r="A276" s="2"/>
      <c r="B276" s="105"/>
      <c r="C276" s="116"/>
      <c r="D276" s="116"/>
      <c r="S276" s="3"/>
      <c r="T276" s="3"/>
      <c r="U276" s="3"/>
    </row>
    <row r="277" spans="1:21" s="1" customFormat="1">
      <c r="A277" s="2"/>
      <c r="B277" s="105"/>
      <c r="C277" s="116"/>
      <c r="D277" s="116"/>
      <c r="S277" s="3"/>
      <c r="T277" s="3"/>
      <c r="U277" s="3"/>
    </row>
    <row r="278" spans="1:21" s="1" customFormat="1">
      <c r="A278" s="2"/>
      <c r="B278" s="105"/>
      <c r="C278" s="116"/>
      <c r="D278" s="116"/>
      <c r="S278" s="3"/>
      <c r="T278" s="3"/>
      <c r="U278" s="3"/>
    </row>
    <row r="279" spans="1:21" s="1" customFormat="1">
      <c r="A279" s="2"/>
      <c r="B279" s="105"/>
      <c r="C279" s="116"/>
      <c r="D279" s="116"/>
      <c r="S279" s="3"/>
      <c r="T279" s="3"/>
      <c r="U279" s="3"/>
    </row>
    <row r="280" spans="1:21" s="1" customFormat="1">
      <c r="A280" s="2"/>
      <c r="B280" s="105"/>
      <c r="C280" s="116"/>
      <c r="D280" s="116"/>
      <c r="S280" s="3"/>
      <c r="T280" s="3"/>
      <c r="U280" s="3"/>
    </row>
    <row r="281" spans="1:21" s="1" customFormat="1">
      <c r="A281" s="2"/>
      <c r="B281" s="105"/>
      <c r="C281" s="116"/>
      <c r="D281" s="116"/>
      <c r="S281" s="3"/>
      <c r="T281" s="3"/>
      <c r="U281" s="3"/>
    </row>
    <row r="282" spans="1:21" s="1" customFormat="1">
      <c r="A282" s="2"/>
      <c r="B282" s="105"/>
      <c r="C282" s="116"/>
      <c r="D282" s="116"/>
      <c r="S282" s="3"/>
      <c r="T282" s="3"/>
      <c r="U282" s="3"/>
    </row>
    <row r="283" spans="1:21" s="1" customFormat="1">
      <c r="A283" s="2"/>
      <c r="B283" s="105"/>
      <c r="C283" s="116"/>
      <c r="D283" s="116"/>
      <c r="S283" s="3"/>
      <c r="T283" s="3"/>
      <c r="U283" s="3"/>
    </row>
    <row r="284" spans="1:21" s="1" customFormat="1">
      <c r="A284" s="2"/>
      <c r="B284" s="105"/>
      <c r="C284" s="116"/>
      <c r="D284" s="116"/>
      <c r="S284" s="3"/>
      <c r="T284" s="3"/>
      <c r="U284" s="3"/>
    </row>
    <row r="285" spans="1:21" s="1" customFormat="1">
      <c r="A285" s="2"/>
      <c r="B285" s="105"/>
      <c r="C285" s="116"/>
      <c r="D285" s="116"/>
      <c r="S285" s="3"/>
      <c r="T285" s="3"/>
      <c r="U285" s="3"/>
    </row>
    <row r="286" spans="1:21" s="1" customFormat="1">
      <c r="A286" s="2"/>
      <c r="B286" s="105"/>
      <c r="C286" s="116"/>
      <c r="D286" s="116"/>
      <c r="S286" s="3"/>
      <c r="T286" s="3"/>
      <c r="U286" s="3"/>
    </row>
    <row r="287" spans="1:21" s="1" customFormat="1">
      <c r="A287" s="2"/>
      <c r="B287" s="105"/>
      <c r="C287" s="116"/>
      <c r="D287" s="116"/>
      <c r="S287" s="3"/>
      <c r="T287" s="3"/>
      <c r="U287" s="3"/>
    </row>
    <row r="288" spans="1:21" s="1" customFormat="1">
      <c r="A288" s="2"/>
      <c r="B288" s="105"/>
      <c r="C288" s="116"/>
      <c r="D288" s="116"/>
      <c r="S288" s="3"/>
      <c r="T288" s="3"/>
      <c r="U288" s="3"/>
    </row>
    <row r="289" spans="1:21" s="1" customFormat="1">
      <c r="A289" s="2"/>
      <c r="B289" s="105"/>
      <c r="C289" s="116"/>
      <c r="D289" s="116"/>
      <c r="S289" s="3"/>
      <c r="T289" s="3"/>
      <c r="U289" s="3"/>
    </row>
    <row r="290" spans="1:21" s="1" customFormat="1">
      <c r="A290" s="2"/>
      <c r="B290" s="105"/>
      <c r="C290" s="116"/>
      <c r="D290" s="116"/>
      <c r="S290" s="3"/>
      <c r="T290" s="3"/>
      <c r="U290" s="3"/>
    </row>
    <row r="291" spans="1:21" s="1" customFormat="1">
      <c r="A291" s="2"/>
      <c r="B291" s="105"/>
      <c r="C291" s="116"/>
      <c r="D291" s="116"/>
      <c r="S291" s="3"/>
      <c r="T291" s="3"/>
      <c r="U291" s="3"/>
    </row>
    <row r="292" spans="1:21" s="1" customFormat="1">
      <c r="A292" s="2"/>
      <c r="B292" s="105"/>
      <c r="C292" s="116"/>
      <c r="D292" s="116"/>
      <c r="S292" s="3"/>
      <c r="T292" s="3"/>
      <c r="U292" s="3"/>
    </row>
    <row r="293" spans="1:21" s="1" customFormat="1">
      <c r="A293" s="2"/>
      <c r="B293" s="105"/>
      <c r="C293" s="116"/>
      <c r="D293" s="116"/>
      <c r="S293" s="3"/>
      <c r="T293" s="3"/>
      <c r="U293" s="3"/>
    </row>
    <row r="294" spans="1:21" s="1" customFormat="1">
      <c r="A294" s="2"/>
      <c r="B294" s="105"/>
      <c r="C294" s="116"/>
      <c r="D294" s="116"/>
      <c r="S294" s="3"/>
      <c r="T294" s="3"/>
      <c r="U294" s="3"/>
    </row>
    <row r="295" spans="1:21" s="1" customFormat="1">
      <c r="A295" s="2"/>
      <c r="B295" s="105"/>
      <c r="C295" s="116"/>
      <c r="D295" s="116"/>
      <c r="S295" s="3"/>
      <c r="T295" s="3"/>
      <c r="U295" s="3"/>
    </row>
    <row r="296" spans="1:21" s="1" customFormat="1">
      <c r="A296" s="2"/>
      <c r="B296" s="105"/>
      <c r="C296" s="116"/>
      <c r="D296" s="116"/>
      <c r="S296" s="3"/>
      <c r="T296" s="3"/>
      <c r="U296" s="3"/>
    </row>
    <row r="297" spans="1:21" s="1" customFormat="1">
      <c r="A297" s="2"/>
      <c r="B297" s="105"/>
      <c r="C297" s="116"/>
      <c r="D297" s="116"/>
      <c r="S297" s="3"/>
      <c r="T297" s="3"/>
      <c r="U297" s="3"/>
    </row>
    <row r="298" spans="1:21" s="1" customFormat="1">
      <c r="A298" s="2"/>
      <c r="B298" s="105"/>
      <c r="C298" s="116"/>
      <c r="D298" s="116"/>
      <c r="S298" s="3"/>
      <c r="T298" s="3"/>
      <c r="U298" s="3"/>
    </row>
    <row r="299" spans="1:21" s="1" customFormat="1">
      <c r="A299" s="2"/>
      <c r="B299" s="105"/>
      <c r="C299" s="116"/>
      <c r="D299" s="116"/>
      <c r="S299" s="3"/>
      <c r="T299" s="3"/>
      <c r="U299" s="3"/>
    </row>
    <row r="300" spans="1:21" s="1" customFormat="1">
      <c r="A300" s="2"/>
      <c r="B300" s="105"/>
      <c r="C300" s="116"/>
      <c r="D300" s="116"/>
      <c r="S300" s="3"/>
      <c r="T300" s="3"/>
      <c r="U300" s="3"/>
    </row>
    <row r="301" spans="1:21" s="1" customFormat="1">
      <c r="A301" s="2"/>
      <c r="B301" s="105"/>
      <c r="C301" s="116"/>
      <c r="D301" s="116"/>
      <c r="S301" s="3"/>
      <c r="T301" s="3"/>
      <c r="U301" s="3"/>
    </row>
    <row r="302" spans="1:21" s="1" customFormat="1">
      <c r="A302" s="2"/>
      <c r="B302" s="105"/>
      <c r="C302" s="116"/>
      <c r="D302" s="116"/>
      <c r="S302" s="3"/>
      <c r="T302" s="3"/>
      <c r="U302" s="3"/>
    </row>
    <row r="303" spans="1:21" s="1" customFormat="1">
      <c r="A303" s="2"/>
      <c r="B303" s="105"/>
      <c r="C303" s="116"/>
      <c r="D303" s="116"/>
      <c r="S303" s="3"/>
      <c r="T303" s="3"/>
      <c r="U303" s="3"/>
    </row>
    <row r="304" spans="1:21" s="1" customFormat="1">
      <c r="A304" s="2"/>
      <c r="B304" s="105"/>
      <c r="C304" s="116"/>
      <c r="D304" s="116"/>
      <c r="S304" s="3"/>
      <c r="T304" s="3"/>
      <c r="U304" s="3"/>
    </row>
    <row r="305" spans="1:21" s="1" customFormat="1">
      <c r="A305" s="2"/>
      <c r="B305" s="105"/>
      <c r="C305" s="116"/>
      <c r="D305" s="116"/>
      <c r="S305" s="3"/>
      <c r="T305" s="3"/>
      <c r="U305" s="3"/>
    </row>
    <row r="306" spans="1:21" s="1" customFormat="1">
      <c r="A306" s="2"/>
      <c r="B306" s="105"/>
      <c r="C306" s="116"/>
      <c r="D306" s="116"/>
      <c r="S306" s="3"/>
      <c r="T306" s="3"/>
      <c r="U306" s="3"/>
    </row>
    <row r="307" spans="1:21" s="1" customFormat="1">
      <c r="A307" s="2"/>
      <c r="B307" s="105"/>
      <c r="C307" s="116"/>
      <c r="D307" s="116"/>
      <c r="S307" s="3"/>
      <c r="T307" s="3"/>
      <c r="U307" s="3"/>
    </row>
    <row r="308" spans="1:21" s="1" customFormat="1">
      <c r="A308" s="2"/>
      <c r="B308" s="105"/>
      <c r="C308" s="116"/>
      <c r="D308" s="116"/>
      <c r="S308" s="3"/>
      <c r="T308" s="3"/>
      <c r="U308" s="3"/>
    </row>
    <row r="309" spans="1:21" s="1" customFormat="1">
      <c r="A309" s="2"/>
      <c r="B309" s="105"/>
      <c r="C309" s="116"/>
      <c r="D309" s="116"/>
      <c r="S309" s="3"/>
      <c r="T309" s="3"/>
      <c r="U309" s="3"/>
    </row>
    <row r="310" spans="1:21" s="1" customFormat="1">
      <c r="A310" s="2"/>
      <c r="B310" s="105"/>
      <c r="C310" s="116"/>
      <c r="D310" s="116"/>
      <c r="S310" s="3"/>
      <c r="T310" s="3"/>
      <c r="U310" s="3"/>
    </row>
    <row r="311" spans="1:21" s="1" customFormat="1">
      <c r="A311" s="2"/>
      <c r="B311" s="105"/>
      <c r="C311" s="116"/>
      <c r="D311" s="116"/>
      <c r="S311" s="3"/>
      <c r="T311" s="3"/>
      <c r="U311" s="3"/>
    </row>
    <row r="312" spans="1:21" s="1" customFormat="1">
      <c r="A312" s="2"/>
      <c r="B312" s="105"/>
      <c r="C312" s="116"/>
      <c r="D312" s="116"/>
      <c r="S312" s="3"/>
      <c r="T312" s="3"/>
      <c r="U312" s="3"/>
    </row>
    <row r="313" spans="1:21" s="1" customFormat="1">
      <c r="A313" s="2"/>
      <c r="B313" s="105"/>
      <c r="C313" s="116"/>
      <c r="D313" s="116"/>
      <c r="S313" s="3"/>
      <c r="T313" s="3"/>
      <c r="U313" s="3"/>
    </row>
    <row r="314" spans="1:21" s="1" customFormat="1">
      <c r="A314" s="2"/>
      <c r="B314" s="105"/>
      <c r="C314" s="116"/>
      <c r="D314" s="116"/>
      <c r="S314" s="3"/>
      <c r="T314" s="3"/>
      <c r="U314" s="3"/>
    </row>
    <row r="315" spans="1:21" s="1" customFormat="1">
      <c r="A315" s="2"/>
      <c r="B315" s="105"/>
      <c r="C315" s="116"/>
      <c r="D315" s="116"/>
      <c r="S315" s="3"/>
      <c r="T315" s="3"/>
      <c r="U315" s="3"/>
    </row>
    <row r="316" spans="1:21" s="1" customFormat="1">
      <c r="A316" s="2"/>
      <c r="B316" s="105"/>
      <c r="C316" s="116"/>
      <c r="D316" s="116"/>
      <c r="S316" s="3"/>
      <c r="T316" s="3"/>
      <c r="U316" s="3"/>
    </row>
    <row r="317" spans="1:21" s="1" customFormat="1">
      <c r="A317" s="2"/>
      <c r="B317" s="105"/>
      <c r="C317" s="116"/>
      <c r="D317" s="116"/>
      <c r="S317" s="3"/>
      <c r="T317" s="3"/>
      <c r="U317" s="3"/>
    </row>
    <row r="318" spans="1:21" s="1" customFormat="1">
      <c r="A318" s="2"/>
      <c r="B318" s="105"/>
      <c r="C318" s="116"/>
      <c r="D318" s="116"/>
      <c r="S318" s="3"/>
      <c r="T318" s="3"/>
      <c r="U318" s="3"/>
    </row>
    <row r="319" spans="1:21" s="1" customFormat="1">
      <c r="A319" s="2"/>
      <c r="B319" s="105"/>
      <c r="C319" s="116"/>
      <c r="D319" s="116"/>
      <c r="S319" s="3"/>
      <c r="T319" s="3"/>
      <c r="U319" s="3"/>
    </row>
    <row r="320" spans="1:21" s="1" customFormat="1">
      <c r="A320" s="2"/>
      <c r="B320" s="105"/>
      <c r="C320" s="116"/>
      <c r="D320" s="116"/>
      <c r="S320" s="3"/>
      <c r="T320" s="3"/>
      <c r="U320" s="3"/>
    </row>
    <row r="321" spans="1:21" s="1" customFormat="1">
      <c r="A321" s="2"/>
      <c r="B321" s="105"/>
      <c r="C321" s="116"/>
      <c r="D321" s="116"/>
      <c r="S321" s="3"/>
      <c r="T321" s="3"/>
      <c r="U321" s="3"/>
    </row>
    <row r="322" spans="1:21" s="1" customFormat="1">
      <c r="A322" s="2"/>
      <c r="B322" s="105"/>
      <c r="C322" s="116"/>
      <c r="D322" s="116"/>
      <c r="S322" s="3"/>
      <c r="T322" s="3"/>
      <c r="U322" s="3"/>
    </row>
    <row r="323" spans="1:21" s="1" customFormat="1">
      <c r="A323" s="2"/>
      <c r="B323" s="105"/>
      <c r="C323" s="116"/>
      <c r="D323" s="116"/>
      <c r="S323" s="3"/>
      <c r="T323" s="3"/>
      <c r="U323" s="3"/>
    </row>
    <row r="324" spans="1:21" s="1" customFormat="1">
      <c r="A324" s="2"/>
      <c r="B324" s="105"/>
      <c r="C324" s="116"/>
      <c r="D324" s="116"/>
      <c r="S324" s="3"/>
      <c r="T324" s="3"/>
      <c r="U324" s="3"/>
    </row>
    <row r="325" spans="1:21" s="1" customFormat="1">
      <c r="A325" s="2"/>
      <c r="B325" s="105"/>
      <c r="C325" s="116"/>
      <c r="D325" s="116"/>
      <c r="S325" s="3"/>
      <c r="T325" s="3"/>
      <c r="U325" s="3"/>
    </row>
    <row r="326" spans="1:21" s="1" customFormat="1">
      <c r="A326" s="2"/>
      <c r="B326" s="105"/>
      <c r="C326" s="116"/>
      <c r="D326" s="116"/>
      <c r="S326" s="3"/>
      <c r="T326" s="3"/>
      <c r="U326" s="3"/>
    </row>
    <row r="327" spans="1:21" s="1" customFormat="1">
      <c r="A327" s="2"/>
      <c r="B327" s="105"/>
      <c r="C327" s="116"/>
      <c r="D327" s="116"/>
      <c r="S327" s="3"/>
      <c r="T327" s="3"/>
      <c r="U327" s="3"/>
    </row>
    <row r="328" spans="1:21" s="1" customFormat="1">
      <c r="A328" s="2"/>
      <c r="B328" s="105"/>
      <c r="C328" s="116"/>
      <c r="D328" s="116"/>
      <c r="S328" s="3"/>
      <c r="T328" s="3"/>
      <c r="U328" s="3"/>
    </row>
    <row r="329" spans="1:21" s="1" customFormat="1">
      <c r="A329" s="2"/>
      <c r="B329" s="105"/>
      <c r="C329" s="116"/>
      <c r="D329" s="116"/>
      <c r="S329" s="3"/>
      <c r="T329" s="3"/>
      <c r="U329" s="3"/>
    </row>
    <row r="330" spans="1:21">
      <c r="A330" s="2"/>
      <c r="B330" s="105"/>
      <c r="C330" s="116"/>
    </row>
    <row r="331" spans="1:21">
      <c r="A331" s="2"/>
      <c r="B331" s="105"/>
      <c r="C331" s="116"/>
    </row>
    <row r="332" spans="1:21">
      <c r="A332" s="2"/>
      <c r="B332" s="105"/>
      <c r="C332" s="116"/>
    </row>
    <row r="333" spans="1:21">
      <c r="D333" s="121"/>
      <c r="E333" s="5"/>
      <c r="F333" s="5"/>
      <c r="G333" s="5"/>
      <c r="H333" s="5"/>
      <c r="I333" s="5"/>
      <c r="J333" s="5"/>
      <c r="K333" s="5"/>
      <c r="L333" s="5"/>
      <c r="M333" s="5"/>
      <c r="N333" s="5"/>
      <c r="O333" s="5"/>
    </row>
    <row r="334" spans="1:21">
      <c r="D334" s="121"/>
      <c r="E334" s="5"/>
      <c r="F334" s="5"/>
      <c r="G334" s="5"/>
      <c r="H334" s="5"/>
      <c r="I334" s="5"/>
      <c r="J334" s="5"/>
      <c r="K334" s="5"/>
      <c r="L334" s="5"/>
      <c r="M334" s="5"/>
      <c r="N334" s="5"/>
      <c r="O334" s="5"/>
    </row>
    <row r="335" spans="1:21">
      <c r="D335" s="121"/>
      <c r="E335" s="5"/>
      <c r="F335" s="5"/>
      <c r="G335" s="5"/>
      <c r="H335" s="5"/>
      <c r="I335" s="5"/>
      <c r="J335" s="5"/>
      <c r="K335" s="5"/>
      <c r="L335" s="5"/>
      <c r="M335" s="5"/>
      <c r="N335" s="5"/>
      <c r="O335" s="5"/>
    </row>
    <row r="336" spans="1:21">
      <c r="D336" s="121"/>
      <c r="E336" s="5"/>
      <c r="F336" s="5"/>
      <c r="G336" s="5"/>
      <c r="H336" s="5"/>
      <c r="I336" s="5"/>
      <c r="J336" s="5"/>
      <c r="K336" s="5"/>
      <c r="L336" s="5"/>
      <c r="M336" s="5"/>
      <c r="N336" s="5"/>
      <c r="O336" s="5"/>
    </row>
    <row r="337" spans="4:15">
      <c r="D337" s="121"/>
      <c r="E337" s="5"/>
      <c r="F337" s="5"/>
      <c r="G337" s="5"/>
      <c r="H337" s="5"/>
      <c r="I337" s="5"/>
      <c r="J337" s="5"/>
      <c r="K337" s="5"/>
      <c r="L337" s="5"/>
      <c r="M337" s="5"/>
      <c r="N337" s="5"/>
      <c r="O337" s="5"/>
    </row>
    <row r="338" spans="4:15">
      <c r="D338" s="121"/>
      <c r="E338" s="5"/>
      <c r="F338" s="5"/>
      <c r="G338" s="5"/>
      <c r="H338" s="5"/>
      <c r="I338" s="5"/>
      <c r="J338" s="5"/>
      <c r="K338" s="5"/>
      <c r="L338" s="5"/>
      <c r="M338" s="5"/>
      <c r="N338" s="5"/>
      <c r="O338" s="5"/>
    </row>
    <row r="339" spans="4:15">
      <c r="D339" s="121"/>
      <c r="E339" s="5"/>
      <c r="F339" s="5"/>
      <c r="G339" s="5"/>
      <c r="H339" s="5"/>
      <c r="I339" s="5"/>
      <c r="J339" s="5"/>
      <c r="K339" s="5"/>
      <c r="L339" s="5"/>
      <c r="M339" s="5"/>
      <c r="N339" s="5"/>
      <c r="O339" s="5"/>
    </row>
    <row r="340" spans="4:15">
      <c r="D340" s="121"/>
      <c r="E340" s="5"/>
      <c r="F340" s="5"/>
      <c r="G340" s="5"/>
      <c r="H340" s="5"/>
      <c r="I340" s="5"/>
      <c r="J340" s="5"/>
      <c r="K340" s="5"/>
      <c r="L340" s="5"/>
      <c r="M340" s="5"/>
      <c r="N340" s="5"/>
      <c r="O340" s="5"/>
    </row>
    <row r="341" spans="4:15">
      <c r="D341" s="121"/>
      <c r="E341" s="5"/>
      <c r="F341" s="5"/>
      <c r="G341" s="5"/>
      <c r="H341" s="5"/>
      <c r="I341" s="5"/>
      <c r="J341" s="5"/>
      <c r="K341" s="5"/>
      <c r="L341" s="5"/>
      <c r="M341" s="5"/>
      <c r="N341" s="5"/>
      <c r="O341" s="5"/>
    </row>
    <row r="342" spans="4:15">
      <c r="D342" s="121"/>
      <c r="E342" s="5"/>
      <c r="F342" s="5"/>
      <c r="G342" s="5"/>
      <c r="H342" s="5"/>
      <c r="I342" s="5"/>
      <c r="J342" s="5"/>
      <c r="K342" s="5"/>
      <c r="L342" s="5"/>
      <c r="M342" s="5"/>
      <c r="N342" s="5"/>
      <c r="O342" s="5"/>
    </row>
    <row r="343" spans="4:15">
      <c r="D343" s="121"/>
      <c r="E343" s="5"/>
      <c r="F343" s="5"/>
      <c r="G343" s="5"/>
      <c r="H343" s="5"/>
      <c r="I343" s="5"/>
      <c r="J343" s="5"/>
      <c r="K343" s="5"/>
      <c r="L343" s="5"/>
      <c r="M343" s="5"/>
      <c r="N343" s="5"/>
      <c r="O343" s="5"/>
    </row>
    <row r="344" spans="4:15">
      <c r="D344" s="121"/>
      <c r="E344" s="5"/>
      <c r="F344" s="5"/>
      <c r="G344" s="5"/>
      <c r="H344" s="5"/>
      <c r="I344" s="5"/>
      <c r="J344" s="5"/>
      <c r="K344" s="5"/>
      <c r="L344" s="5"/>
      <c r="M344" s="5"/>
      <c r="N344" s="5"/>
      <c r="O344" s="5"/>
    </row>
    <row r="345" spans="4:15">
      <c r="D345" s="121"/>
      <c r="E345" s="5"/>
      <c r="F345" s="5"/>
      <c r="G345" s="5"/>
      <c r="H345" s="5"/>
      <c r="I345" s="5"/>
      <c r="J345" s="5"/>
      <c r="K345" s="5"/>
      <c r="L345" s="5"/>
      <c r="M345" s="5"/>
      <c r="N345" s="5"/>
      <c r="O345" s="5"/>
    </row>
    <row r="346" spans="4:15">
      <c r="D346" s="121"/>
      <c r="E346" s="5"/>
      <c r="F346" s="5"/>
      <c r="G346" s="5"/>
      <c r="H346" s="5"/>
      <c r="I346" s="5"/>
      <c r="J346" s="5"/>
      <c r="K346" s="5"/>
      <c r="L346" s="5"/>
      <c r="M346" s="5"/>
      <c r="N346" s="5"/>
      <c r="O346" s="5"/>
    </row>
    <row r="347" spans="4:15">
      <c r="D347" s="121"/>
      <c r="E347" s="5"/>
      <c r="F347" s="5"/>
      <c r="G347" s="5"/>
      <c r="H347" s="5"/>
      <c r="I347" s="5"/>
      <c r="J347" s="5"/>
      <c r="K347" s="5"/>
      <c r="L347" s="5"/>
      <c r="M347" s="5"/>
      <c r="N347" s="5"/>
      <c r="O347" s="5"/>
    </row>
    <row r="348" spans="4:15">
      <c r="D348" s="121"/>
      <c r="E348" s="5"/>
      <c r="F348" s="5"/>
      <c r="G348" s="5"/>
      <c r="H348" s="5"/>
      <c r="I348" s="5"/>
      <c r="J348" s="5"/>
      <c r="K348" s="5"/>
      <c r="L348" s="5"/>
      <c r="M348" s="5"/>
      <c r="N348" s="5"/>
      <c r="O348" s="5"/>
    </row>
    <row r="349" spans="4:15">
      <c r="D349" s="121"/>
      <c r="E349" s="5"/>
      <c r="F349" s="5"/>
      <c r="G349" s="5"/>
      <c r="H349" s="5"/>
      <c r="I349" s="5"/>
      <c r="J349" s="5"/>
      <c r="K349" s="5"/>
      <c r="L349" s="5"/>
      <c r="M349" s="5"/>
      <c r="N349" s="5"/>
      <c r="O349" s="5"/>
    </row>
    <row r="350" spans="4:15">
      <c r="D350" s="121"/>
      <c r="E350" s="5"/>
      <c r="F350" s="5"/>
      <c r="G350" s="5"/>
      <c r="H350" s="5"/>
      <c r="I350" s="5"/>
      <c r="J350" s="5"/>
      <c r="K350" s="5"/>
      <c r="L350" s="5"/>
      <c r="M350" s="5"/>
      <c r="N350" s="5"/>
      <c r="O350" s="5"/>
    </row>
    <row r="351" spans="4:15">
      <c r="D351" s="121"/>
      <c r="E351" s="5"/>
      <c r="F351" s="5"/>
      <c r="G351" s="5"/>
      <c r="H351" s="5"/>
      <c r="I351" s="5"/>
      <c r="J351" s="5"/>
      <c r="K351" s="5"/>
      <c r="L351" s="5"/>
      <c r="M351" s="5"/>
      <c r="N351" s="5"/>
      <c r="O351" s="5"/>
    </row>
    <row r="352" spans="4:15">
      <c r="D352" s="121"/>
      <c r="E352" s="5"/>
      <c r="F352" s="5"/>
      <c r="G352" s="5"/>
      <c r="H352" s="5"/>
      <c r="I352" s="5"/>
      <c r="J352" s="5"/>
      <c r="K352" s="5"/>
      <c r="L352" s="5"/>
      <c r="M352" s="5"/>
      <c r="N352" s="5"/>
      <c r="O352" s="5"/>
    </row>
    <row r="353" spans="4:15">
      <c r="D353" s="121"/>
      <c r="E353" s="5"/>
      <c r="F353" s="5"/>
      <c r="G353" s="5"/>
      <c r="H353" s="5"/>
      <c r="I353" s="5"/>
      <c r="J353" s="5"/>
      <c r="K353" s="5"/>
      <c r="L353" s="5"/>
      <c r="M353" s="5"/>
      <c r="N353" s="5"/>
      <c r="O353" s="5"/>
    </row>
    <row r="354" spans="4:15">
      <c r="D354" s="121"/>
      <c r="E354" s="5"/>
      <c r="F354" s="5"/>
      <c r="G354" s="5"/>
      <c r="H354" s="5"/>
      <c r="I354" s="5"/>
      <c r="J354" s="5"/>
      <c r="K354" s="5"/>
      <c r="L354" s="5"/>
      <c r="M354" s="5"/>
      <c r="N354" s="5"/>
      <c r="O354" s="5"/>
    </row>
    <row r="355" spans="4:15">
      <c r="D355" s="121"/>
      <c r="E355" s="5"/>
      <c r="F355" s="5"/>
      <c r="G355" s="5"/>
      <c r="H355" s="5"/>
      <c r="I355" s="5"/>
      <c r="J355" s="5"/>
      <c r="K355" s="5"/>
      <c r="L355" s="5"/>
      <c r="M355" s="5"/>
      <c r="N355" s="5"/>
      <c r="O355" s="5"/>
    </row>
    <row r="356" spans="4:15">
      <c r="D356" s="121"/>
      <c r="E356" s="5"/>
      <c r="F356" s="5"/>
      <c r="G356" s="5"/>
      <c r="H356" s="5"/>
      <c r="I356" s="5"/>
      <c r="J356" s="5"/>
      <c r="K356" s="5"/>
      <c r="L356" s="5"/>
      <c r="M356" s="5"/>
      <c r="N356" s="5"/>
      <c r="O356" s="5"/>
    </row>
    <row r="357" spans="4:15">
      <c r="D357" s="121"/>
      <c r="E357" s="5"/>
      <c r="F357" s="5"/>
      <c r="G357" s="5"/>
      <c r="H357" s="5"/>
      <c r="I357" s="5"/>
      <c r="J357" s="5"/>
      <c r="K357" s="5"/>
      <c r="L357" s="5"/>
      <c r="M357" s="5"/>
      <c r="N357" s="5"/>
      <c r="O357" s="5"/>
    </row>
    <row r="358" spans="4:15">
      <c r="D358" s="121"/>
      <c r="E358" s="5"/>
      <c r="F358" s="5"/>
      <c r="G358" s="5"/>
      <c r="H358" s="5"/>
      <c r="I358" s="5"/>
      <c r="J358" s="5"/>
      <c r="K358" s="5"/>
      <c r="L358" s="5"/>
      <c r="M358" s="5"/>
      <c r="N358" s="5"/>
      <c r="O358" s="5"/>
    </row>
    <row r="359" spans="4:15">
      <c r="D359" s="121"/>
      <c r="E359" s="5"/>
      <c r="F359" s="5"/>
      <c r="G359" s="5"/>
      <c r="H359" s="5"/>
      <c r="I359" s="5"/>
      <c r="J359" s="5"/>
      <c r="K359" s="5"/>
      <c r="L359" s="5"/>
      <c r="M359" s="5"/>
      <c r="N359" s="5"/>
      <c r="O359" s="5"/>
    </row>
    <row r="360" spans="4:15">
      <c r="D360" s="121"/>
      <c r="E360" s="5"/>
      <c r="F360" s="5"/>
      <c r="G360" s="5"/>
      <c r="H360" s="5"/>
      <c r="I360" s="5"/>
      <c r="J360" s="5"/>
      <c r="K360" s="5"/>
      <c r="L360" s="5"/>
      <c r="M360" s="5"/>
      <c r="N360" s="5"/>
      <c r="O360" s="5"/>
    </row>
    <row r="361" spans="4:15">
      <c r="D361" s="121"/>
      <c r="E361" s="5"/>
      <c r="F361" s="5"/>
      <c r="G361" s="5"/>
      <c r="H361" s="5"/>
      <c r="I361" s="5"/>
      <c r="J361" s="5"/>
      <c r="K361" s="5"/>
      <c r="L361" s="5"/>
      <c r="M361" s="5"/>
      <c r="N361" s="5"/>
      <c r="O361" s="5"/>
    </row>
    <row r="362" spans="4:15">
      <c r="D362" s="121"/>
      <c r="E362" s="5"/>
      <c r="F362" s="5"/>
      <c r="G362" s="5"/>
      <c r="H362" s="5"/>
      <c r="I362" s="5"/>
      <c r="J362" s="5"/>
      <c r="K362" s="5"/>
      <c r="L362" s="5"/>
      <c r="M362" s="5"/>
      <c r="N362" s="5"/>
      <c r="O362" s="5"/>
    </row>
    <row r="363" spans="4:15">
      <c r="D363" s="121"/>
      <c r="E363" s="5"/>
      <c r="F363" s="5"/>
      <c r="G363" s="5"/>
      <c r="H363" s="5"/>
      <c r="I363" s="5"/>
      <c r="J363" s="5"/>
      <c r="K363" s="5"/>
      <c r="L363" s="5"/>
      <c r="M363" s="5"/>
      <c r="N363" s="5"/>
      <c r="O363" s="5"/>
    </row>
    <row r="364" spans="4:15">
      <c r="D364" s="121"/>
      <c r="E364" s="5"/>
      <c r="F364" s="5"/>
      <c r="G364" s="5"/>
      <c r="H364" s="5"/>
      <c r="I364" s="5"/>
      <c r="J364" s="5"/>
      <c r="K364" s="5"/>
      <c r="L364" s="5"/>
      <c r="M364" s="5"/>
      <c r="N364" s="5"/>
      <c r="O364" s="5"/>
    </row>
    <row r="365" spans="4:15">
      <c r="D365" s="121"/>
      <c r="E365" s="5"/>
      <c r="F365" s="5"/>
      <c r="G365" s="5"/>
      <c r="H365" s="5"/>
      <c r="I365" s="5"/>
      <c r="J365" s="5"/>
      <c r="K365" s="5"/>
      <c r="L365" s="5"/>
      <c r="M365" s="5"/>
      <c r="N365" s="5"/>
      <c r="O365" s="5"/>
    </row>
    <row r="366" spans="4:15">
      <c r="D366" s="121"/>
      <c r="E366" s="5"/>
      <c r="F366" s="5"/>
      <c r="G366" s="5"/>
      <c r="H366" s="5"/>
      <c r="I366" s="5"/>
      <c r="J366" s="5"/>
      <c r="K366" s="5"/>
      <c r="L366" s="5"/>
      <c r="M366" s="5"/>
      <c r="N366" s="5"/>
      <c r="O366" s="5"/>
    </row>
    <row r="367" spans="4:15">
      <c r="D367" s="121"/>
      <c r="E367" s="5"/>
      <c r="F367" s="5"/>
      <c r="G367" s="5"/>
      <c r="H367" s="5"/>
      <c r="I367" s="5"/>
      <c r="J367" s="5"/>
      <c r="K367" s="5"/>
      <c r="L367" s="5"/>
      <c r="M367" s="5"/>
      <c r="N367" s="5"/>
      <c r="O367" s="5"/>
    </row>
    <row r="368" spans="4:15">
      <c r="D368" s="121"/>
      <c r="E368" s="5"/>
      <c r="F368" s="5"/>
      <c r="G368" s="5"/>
      <c r="H368" s="5"/>
      <c r="I368" s="5"/>
      <c r="J368" s="5"/>
      <c r="K368" s="5"/>
      <c r="L368" s="5"/>
      <c r="M368" s="5"/>
      <c r="N368" s="5"/>
      <c r="O368" s="5"/>
    </row>
    <row r="369" spans="4:15">
      <c r="D369" s="121"/>
      <c r="E369" s="5"/>
      <c r="F369" s="5"/>
      <c r="G369" s="5"/>
      <c r="H369" s="5"/>
      <c r="I369" s="5"/>
      <c r="J369" s="5"/>
      <c r="K369" s="5"/>
      <c r="L369" s="5"/>
      <c r="M369" s="5"/>
      <c r="N369" s="5"/>
      <c r="O369" s="5"/>
    </row>
    <row r="370" spans="4:15">
      <c r="D370" s="121"/>
      <c r="E370" s="5"/>
      <c r="F370" s="5"/>
      <c r="G370" s="5"/>
      <c r="H370" s="5"/>
      <c r="I370" s="5"/>
      <c r="J370" s="5"/>
      <c r="K370" s="5"/>
      <c r="L370" s="5"/>
      <c r="M370" s="5"/>
      <c r="N370" s="5"/>
      <c r="O370" s="5"/>
    </row>
    <row r="371" spans="4:15">
      <c r="D371" s="121"/>
      <c r="E371" s="5"/>
      <c r="F371" s="5"/>
      <c r="G371" s="5"/>
      <c r="H371" s="5"/>
      <c r="I371" s="5"/>
      <c r="J371" s="5"/>
      <c r="K371" s="5"/>
      <c r="L371" s="5"/>
      <c r="M371" s="5"/>
      <c r="N371" s="5"/>
      <c r="O371" s="5"/>
    </row>
    <row r="372" spans="4:15">
      <c r="D372" s="121"/>
      <c r="E372" s="5"/>
      <c r="F372" s="5"/>
      <c r="G372" s="5"/>
      <c r="H372" s="5"/>
      <c r="I372" s="5"/>
      <c r="J372" s="5"/>
      <c r="K372" s="5"/>
      <c r="L372" s="5"/>
      <c r="M372" s="5"/>
      <c r="N372" s="5"/>
      <c r="O372" s="5"/>
    </row>
    <row r="373" spans="4:15">
      <c r="D373" s="121"/>
      <c r="E373" s="5"/>
      <c r="F373" s="5"/>
      <c r="G373" s="5"/>
      <c r="H373" s="5"/>
      <c r="I373" s="5"/>
      <c r="J373" s="5"/>
      <c r="K373" s="5"/>
      <c r="L373" s="5"/>
      <c r="M373" s="5"/>
      <c r="N373" s="5"/>
      <c r="O373" s="5"/>
    </row>
    <row r="374" spans="4:15">
      <c r="D374" s="121"/>
      <c r="E374" s="5"/>
      <c r="F374" s="5"/>
      <c r="G374" s="5"/>
      <c r="H374" s="5"/>
      <c r="I374" s="5"/>
      <c r="J374" s="5"/>
      <c r="K374" s="5"/>
      <c r="L374" s="5"/>
      <c r="M374" s="5"/>
      <c r="N374" s="5"/>
      <c r="O374" s="5"/>
    </row>
    <row r="375" spans="4:15">
      <c r="D375" s="121"/>
      <c r="E375" s="5"/>
      <c r="F375" s="5"/>
      <c r="G375" s="5"/>
      <c r="H375" s="5"/>
      <c r="I375" s="5"/>
      <c r="J375" s="5"/>
      <c r="K375" s="5"/>
      <c r="L375" s="5"/>
      <c r="M375" s="5"/>
      <c r="N375" s="5"/>
      <c r="O375" s="5"/>
    </row>
    <row r="376" spans="4:15">
      <c r="D376" s="121"/>
      <c r="E376" s="5"/>
      <c r="F376" s="5"/>
      <c r="G376" s="5"/>
      <c r="H376" s="5"/>
      <c r="I376" s="5"/>
      <c r="J376" s="5"/>
      <c r="K376" s="5"/>
      <c r="L376" s="5"/>
      <c r="M376" s="5"/>
      <c r="N376" s="5"/>
      <c r="O376" s="5"/>
    </row>
    <row r="377" spans="4:15">
      <c r="D377" s="121"/>
      <c r="E377" s="5"/>
      <c r="F377" s="5"/>
      <c r="G377" s="5"/>
      <c r="H377" s="5"/>
      <c r="I377" s="5"/>
      <c r="J377" s="5"/>
      <c r="K377" s="5"/>
      <c r="L377" s="5"/>
      <c r="M377" s="5"/>
      <c r="N377" s="5"/>
      <c r="O377" s="5"/>
    </row>
    <row r="378" spans="4:15">
      <c r="D378" s="121"/>
      <c r="E378" s="5"/>
      <c r="F378" s="5"/>
      <c r="G378" s="5"/>
      <c r="H378" s="5"/>
      <c r="I378" s="5"/>
      <c r="J378" s="5"/>
      <c r="K378" s="5"/>
      <c r="L378" s="5"/>
      <c r="M378" s="5"/>
      <c r="N378" s="5"/>
      <c r="O378" s="5"/>
    </row>
    <row r="379" spans="4:15">
      <c r="D379" s="121"/>
      <c r="E379" s="5"/>
      <c r="F379" s="5"/>
      <c r="G379" s="5"/>
      <c r="H379" s="5"/>
      <c r="I379" s="5"/>
      <c r="J379" s="5"/>
      <c r="K379" s="5"/>
      <c r="L379" s="5"/>
      <c r="M379" s="5"/>
      <c r="N379" s="5"/>
      <c r="O379" s="5"/>
    </row>
    <row r="380" spans="4:15">
      <c r="D380" s="121"/>
      <c r="E380" s="5"/>
      <c r="F380" s="5"/>
      <c r="G380" s="5"/>
      <c r="H380" s="5"/>
      <c r="I380" s="5"/>
      <c r="J380" s="5"/>
      <c r="K380" s="5"/>
      <c r="L380" s="5"/>
      <c r="M380" s="5"/>
      <c r="N380" s="5"/>
      <c r="O380" s="5"/>
    </row>
    <row r="381" spans="4:15">
      <c r="D381" s="121"/>
      <c r="E381" s="5"/>
      <c r="F381" s="5"/>
      <c r="G381" s="5"/>
      <c r="H381" s="5"/>
      <c r="I381" s="5"/>
      <c r="J381" s="5"/>
      <c r="K381" s="5"/>
      <c r="L381" s="5"/>
      <c r="M381" s="5"/>
      <c r="N381" s="5"/>
      <c r="O381" s="5"/>
    </row>
    <row r="382" spans="4:15">
      <c r="D382" s="121"/>
      <c r="E382" s="5"/>
      <c r="F382" s="5"/>
      <c r="G382" s="5"/>
      <c r="H382" s="5"/>
      <c r="I382" s="5"/>
      <c r="J382" s="5"/>
      <c r="K382" s="5"/>
      <c r="L382" s="5"/>
      <c r="M382" s="5"/>
      <c r="N382" s="5"/>
      <c r="O382" s="5"/>
    </row>
    <row r="383" spans="4:15">
      <c r="D383" s="121"/>
      <c r="E383" s="5"/>
      <c r="F383" s="5"/>
      <c r="G383" s="5"/>
      <c r="H383" s="5"/>
      <c r="I383" s="5"/>
      <c r="J383" s="5"/>
      <c r="K383" s="5"/>
      <c r="L383" s="5"/>
      <c r="M383" s="5"/>
      <c r="N383" s="5"/>
      <c r="O383" s="5"/>
    </row>
    <row r="384" spans="4:15">
      <c r="D384" s="121"/>
      <c r="E384" s="5"/>
      <c r="F384" s="5"/>
      <c r="G384" s="5"/>
      <c r="H384" s="5"/>
      <c r="I384" s="5"/>
      <c r="J384" s="5"/>
      <c r="K384" s="5"/>
      <c r="L384" s="5"/>
      <c r="M384" s="5"/>
      <c r="N384" s="5"/>
      <c r="O384" s="5"/>
    </row>
    <row r="385" spans="4:15">
      <c r="D385" s="121"/>
      <c r="E385" s="5"/>
      <c r="F385" s="5"/>
      <c r="G385" s="5"/>
      <c r="H385" s="5"/>
      <c r="I385" s="5"/>
      <c r="J385" s="5"/>
      <c r="K385" s="5"/>
      <c r="L385" s="5"/>
      <c r="M385" s="5"/>
      <c r="N385" s="5"/>
      <c r="O385" s="5"/>
    </row>
    <row r="386" spans="4:15">
      <c r="D386" s="121"/>
      <c r="E386" s="5"/>
      <c r="F386" s="5"/>
      <c r="G386" s="5"/>
      <c r="H386" s="5"/>
      <c r="I386" s="5"/>
      <c r="J386" s="5"/>
      <c r="K386" s="5"/>
      <c r="L386" s="5"/>
      <c r="M386" s="5"/>
      <c r="N386" s="5"/>
      <c r="O386" s="5"/>
    </row>
    <row r="387" spans="4:15">
      <c r="D387" s="121"/>
      <c r="E387" s="5"/>
      <c r="F387" s="5"/>
      <c r="G387" s="5"/>
      <c r="H387" s="5"/>
      <c r="I387" s="5"/>
      <c r="J387" s="5"/>
      <c r="K387" s="5"/>
      <c r="L387" s="5"/>
      <c r="M387" s="5"/>
      <c r="N387" s="5"/>
      <c r="O387" s="5"/>
    </row>
    <row r="388" spans="4:15">
      <c r="D388" s="121"/>
      <c r="E388" s="5"/>
      <c r="F388" s="5"/>
      <c r="G388" s="5"/>
      <c r="H388" s="5"/>
      <c r="I388" s="5"/>
      <c r="J388" s="5"/>
      <c r="K388" s="5"/>
      <c r="L388" s="5"/>
      <c r="M388" s="5"/>
      <c r="N388" s="5"/>
      <c r="O388" s="5"/>
    </row>
    <row r="389" spans="4:15">
      <c r="D389" s="121"/>
      <c r="E389" s="5"/>
      <c r="F389" s="5"/>
      <c r="G389" s="5"/>
      <c r="H389" s="5"/>
      <c r="I389" s="5"/>
      <c r="J389" s="5"/>
      <c r="K389" s="5"/>
      <c r="L389" s="5"/>
      <c r="M389" s="5"/>
      <c r="N389" s="5"/>
      <c r="O389" s="5"/>
    </row>
    <row r="390" spans="4:15">
      <c r="D390" s="121"/>
      <c r="E390" s="5"/>
      <c r="F390" s="5"/>
      <c r="G390" s="5"/>
      <c r="H390" s="5"/>
      <c r="I390" s="5"/>
      <c r="J390" s="5"/>
      <c r="K390" s="5"/>
      <c r="L390" s="5"/>
      <c r="M390" s="5"/>
      <c r="N390" s="5"/>
      <c r="O390" s="5"/>
    </row>
    <row r="391" spans="4:15">
      <c r="D391" s="121"/>
      <c r="E391" s="5"/>
      <c r="F391" s="5"/>
      <c r="G391" s="5"/>
      <c r="H391" s="5"/>
      <c r="I391" s="5"/>
      <c r="J391" s="5"/>
      <c r="K391" s="5"/>
      <c r="L391" s="5"/>
      <c r="M391" s="5"/>
      <c r="N391" s="5"/>
      <c r="O391" s="5"/>
    </row>
    <row r="392" spans="4:15">
      <c r="D392" s="121"/>
      <c r="E392" s="5"/>
      <c r="F392" s="5"/>
      <c r="G392" s="5"/>
      <c r="H392" s="5"/>
      <c r="I392" s="5"/>
      <c r="J392" s="5"/>
      <c r="K392" s="5"/>
      <c r="L392" s="5"/>
      <c r="M392" s="5"/>
      <c r="N392" s="5"/>
      <c r="O392" s="5"/>
    </row>
    <row r="393" spans="4:15">
      <c r="D393" s="121"/>
      <c r="E393" s="5"/>
      <c r="F393" s="5"/>
      <c r="G393" s="5"/>
      <c r="H393" s="5"/>
      <c r="I393" s="5"/>
      <c r="J393" s="5"/>
      <c r="K393" s="5"/>
      <c r="L393" s="5"/>
      <c r="M393" s="5"/>
      <c r="N393" s="5"/>
      <c r="O393" s="5"/>
    </row>
    <row r="394" spans="4:15">
      <c r="D394" s="121"/>
      <c r="E394" s="5"/>
      <c r="F394" s="5"/>
      <c r="G394" s="5"/>
      <c r="H394" s="5"/>
      <c r="I394" s="5"/>
      <c r="J394" s="5"/>
      <c r="K394" s="5"/>
      <c r="L394" s="5"/>
      <c r="M394" s="5"/>
      <c r="N394" s="5"/>
      <c r="O394" s="5"/>
    </row>
    <row r="395" spans="4:15">
      <c r="D395" s="121"/>
      <c r="E395" s="5"/>
      <c r="F395" s="5"/>
      <c r="G395" s="5"/>
      <c r="H395" s="5"/>
      <c r="I395" s="5"/>
      <c r="J395" s="5"/>
      <c r="K395" s="5"/>
      <c r="L395" s="5"/>
      <c r="M395" s="5"/>
      <c r="N395" s="5"/>
      <c r="O395" s="5"/>
    </row>
    <row r="396" spans="4:15">
      <c r="D396" s="121"/>
      <c r="E396" s="5"/>
      <c r="F396" s="5"/>
      <c r="G396" s="5"/>
      <c r="H396" s="5"/>
      <c r="I396" s="5"/>
      <c r="J396" s="5"/>
      <c r="K396" s="5"/>
      <c r="L396" s="5"/>
      <c r="M396" s="5"/>
      <c r="N396" s="5"/>
      <c r="O396" s="5"/>
    </row>
    <row r="397" spans="4:15">
      <c r="D397" s="121"/>
      <c r="E397" s="5"/>
      <c r="F397" s="5"/>
      <c r="G397" s="5"/>
      <c r="H397" s="5"/>
      <c r="I397" s="5"/>
      <c r="J397" s="5"/>
      <c r="K397" s="5"/>
      <c r="L397" s="5"/>
      <c r="M397" s="5"/>
      <c r="N397" s="5"/>
      <c r="O397" s="5"/>
    </row>
    <row r="398" spans="4:15">
      <c r="D398" s="121"/>
      <c r="E398" s="5"/>
      <c r="F398" s="5"/>
      <c r="G398" s="5"/>
      <c r="H398" s="5"/>
      <c r="I398" s="5"/>
      <c r="J398" s="5"/>
      <c r="K398" s="5"/>
      <c r="L398" s="5"/>
      <c r="M398" s="5"/>
      <c r="N398" s="5"/>
      <c r="O398" s="5"/>
    </row>
    <row r="399" spans="4:15">
      <c r="D399" s="121"/>
      <c r="E399" s="5"/>
      <c r="F399" s="5"/>
      <c r="G399" s="5"/>
      <c r="H399" s="5"/>
      <c r="I399" s="5"/>
      <c r="J399" s="5"/>
      <c r="K399" s="5"/>
      <c r="L399" s="5"/>
      <c r="M399" s="5"/>
      <c r="N399" s="5"/>
      <c r="O399" s="5"/>
    </row>
    <row r="400" spans="4:15">
      <c r="D400" s="121"/>
      <c r="E400" s="5"/>
      <c r="F400" s="5"/>
      <c r="G400" s="5"/>
      <c r="H400" s="5"/>
      <c r="I400" s="5"/>
      <c r="J400" s="5"/>
      <c r="K400" s="5"/>
      <c r="L400" s="5"/>
      <c r="M400" s="5"/>
      <c r="N400" s="5"/>
      <c r="O400" s="5"/>
    </row>
    <row r="401" spans="4:15">
      <c r="D401" s="121"/>
      <c r="E401" s="5"/>
      <c r="F401" s="5"/>
      <c r="G401" s="5"/>
      <c r="H401" s="5"/>
      <c r="I401" s="5"/>
      <c r="J401" s="5"/>
      <c r="K401" s="5"/>
      <c r="L401" s="5"/>
      <c r="M401" s="5"/>
      <c r="N401" s="5"/>
      <c r="O401" s="5"/>
    </row>
    <row r="402" spans="4:15">
      <c r="D402" s="121"/>
      <c r="E402" s="5"/>
      <c r="F402" s="5"/>
      <c r="G402" s="5"/>
      <c r="H402" s="5"/>
      <c r="I402" s="5"/>
      <c r="J402" s="5"/>
      <c r="K402" s="5"/>
      <c r="L402" s="5"/>
      <c r="M402" s="5"/>
      <c r="N402" s="5"/>
      <c r="O402" s="5"/>
    </row>
    <row r="403" spans="4:15">
      <c r="D403" s="121"/>
      <c r="E403" s="5"/>
      <c r="F403" s="5"/>
      <c r="G403" s="5"/>
      <c r="H403" s="5"/>
      <c r="I403" s="5"/>
      <c r="J403" s="5"/>
      <c r="K403" s="5"/>
      <c r="L403" s="5"/>
      <c r="M403" s="5"/>
      <c r="N403" s="5"/>
      <c r="O403" s="5"/>
    </row>
    <row r="404" spans="4:15">
      <c r="D404" s="121"/>
      <c r="E404" s="5"/>
      <c r="F404" s="5"/>
      <c r="G404" s="5"/>
      <c r="H404" s="5"/>
      <c r="I404" s="5"/>
      <c r="J404" s="5"/>
      <c r="K404" s="5"/>
      <c r="L404" s="5"/>
      <c r="M404" s="5"/>
      <c r="N404" s="5"/>
      <c r="O404" s="5"/>
    </row>
    <row r="405" spans="4:15">
      <c r="D405" s="121"/>
      <c r="E405" s="5"/>
      <c r="F405" s="5"/>
      <c r="G405" s="5"/>
      <c r="H405" s="5"/>
      <c r="I405" s="5"/>
      <c r="J405" s="5"/>
      <c r="K405" s="5"/>
      <c r="L405" s="5"/>
      <c r="M405" s="5"/>
      <c r="N405" s="5"/>
      <c r="O405" s="5"/>
    </row>
    <row r="406" spans="4:15">
      <c r="D406" s="121"/>
      <c r="E406" s="5"/>
      <c r="F406" s="5"/>
      <c r="G406" s="5"/>
      <c r="H406" s="5"/>
      <c r="I406" s="5"/>
      <c r="J406" s="5"/>
      <c r="K406" s="5"/>
      <c r="L406" s="5"/>
      <c r="M406" s="5"/>
      <c r="N406" s="5"/>
      <c r="O406" s="5"/>
    </row>
    <row r="407" spans="4:15">
      <c r="D407" s="121"/>
      <c r="E407" s="5"/>
      <c r="F407" s="5"/>
      <c r="G407" s="5"/>
      <c r="H407" s="5"/>
      <c r="I407" s="5"/>
      <c r="J407" s="5"/>
      <c r="K407" s="5"/>
      <c r="L407" s="5"/>
      <c r="M407" s="5"/>
      <c r="N407" s="5"/>
      <c r="O407" s="5"/>
    </row>
    <row r="408" spans="4:15">
      <c r="D408" s="121"/>
      <c r="E408" s="5"/>
      <c r="F408" s="5"/>
      <c r="G408" s="5"/>
      <c r="H408" s="5"/>
      <c r="I408" s="5"/>
      <c r="J408" s="5"/>
      <c r="K408" s="5"/>
      <c r="L408" s="5"/>
      <c r="M408" s="5"/>
      <c r="N408" s="5"/>
      <c r="O408" s="5"/>
    </row>
    <row r="409" spans="4:15">
      <c r="D409" s="121"/>
      <c r="E409" s="5"/>
      <c r="F409" s="5"/>
      <c r="G409" s="5"/>
      <c r="H409" s="5"/>
      <c r="I409" s="5"/>
      <c r="J409" s="5"/>
      <c r="K409" s="5"/>
      <c r="L409" s="5"/>
      <c r="M409" s="5"/>
      <c r="N409" s="5"/>
      <c r="O409" s="5"/>
    </row>
    <row r="410" spans="4:15">
      <c r="D410" s="121"/>
      <c r="E410" s="5"/>
      <c r="F410" s="5"/>
      <c r="G410" s="5"/>
      <c r="H410" s="5"/>
      <c r="I410" s="5"/>
      <c r="J410" s="5"/>
      <c r="K410" s="5"/>
      <c r="L410" s="5"/>
      <c r="M410" s="5"/>
      <c r="N410" s="5"/>
      <c r="O410" s="5"/>
    </row>
    <row r="411" spans="4:15">
      <c r="D411" s="121"/>
      <c r="E411" s="5"/>
      <c r="F411" s="5"/>
      <c r="G411" s="5"/>
      <c r="H411" s="5"/>
      <c r="I411" s="5"/>
      <c r="J411" s="5"/>
      <c r="K411" s="5"/>
      <c r="L411" s="5"/>
      <c r="M411" s="5"/>
      <c r="N411" s="5"/>
      <c r="O411" s="5"/>
    </row>
    <row r="412" spans="4:15">
      <c r="D412" s="121"/>
      <c r="E412" s="5"/>
      <c r="F412" s="5"/>
      <c r="G412" s="5"/>
      <c r="H412" s="5"/>
      <c r="I412" s="5"/>
      <c r="J412" s="5"/>
      <c r="K412" s="5"/>
      <c r="L412" s="5"/>
      <c r="M412" s="5"/>
      <c r="N412" s="5"/>
      <c r="O412" s="5"/>
    </row>
    <row r="413" spans="4:15">
      <c r="D413" s="121"/>
      <c r="E413" s="5"/>
      <c r="F413" s="5"/>
      <c r="G413" s="5"/>
      <c r="H413" s="5"/>
      <c r="I413" s="5"/>
      <c r="J413" s="5"/>
      <c r="K413" s="5"/>
      <c r="L413" s="5"/>
      <c r="M413" s="5"/>
      <c r="N413" s="5"/>
      <c r="O413" s="5"/>
    </row>
    <row r="414" spans="4:15">
      <c r="D414" s="121"/>
      <c r="E414" s="5"/>
      <c r="F414" s="5"/>
      <c r="G414" s="5"/>
      <c r="H414" s="5"/>
      <c r="I414" s="5"/>
      <c r="J414" s="5"/>
      <c r="K414" s="5"/>
      <c r="L414" s="5"/>
      <c r="M414" s="5"/>
      <c r="N414" s="5"/>
      <c r="O414" s="5"/>
    </row>
    <row r="415" spans="4:15">
      <c r="D415" s="121"/>
      <c r="E415" s="5"/>
      <c r="F415" s="5"/>
      <c r="G415" s="5"/>
      <c r="H415" s="5"/>
      <c r="I415" s="5"/>
      <c r="J415" s="5"/>
      <c r="K415" s="5"/>
      <c r="L415" s="5"/>
      <c r="M415" s="5"/>
      <c r="N415" s="5"/>
      <c r="O415" s="5"/>
    </row>
    <row r="416" spans="4:15">
      <c r="D416" s="121"/>
      <c r="E416" s="5"/>
      <c r="F416" s="5"/>
      <c r="G416" s="5"/>
      <c r="H416" s="5"/>
      <c r="I416" s="5"/>
      <c r="J416" s="5"/>
      <c r="K416" s="5"/>
      <c r="L416" s="5"/>
      <c r="M416" s="5"/>
      <c r="N416" s="5"/>
      <c r="O416" s="5"/>
    </row>
    <row r="417" spans="4:15">
      <c r="D417" s="121"/>
      <c r="E417" s="5"/>
      <c r="F417" s="5"/>
      <c r="G417" s="5"/>
      <c r="H417" s="5"/>
      <c r="I417" s="5"/>
      <c r="J417" s="5"/>
      <c r="K417" s="5"/>
      <c r="L417" s="5"/>
      <c r="M417" s="5"/>
      <c r="N417" s="5"/>
      <c r="O417" s="5"/>
    </row>
    <row r="418" spans="4:15">
      <c r="D418" s="121"/>
      <c r="E418" s="5"/>
      <c r="F418" s="5"/>
      <c r="G418" s="5"/>
      <c r="H418" s="5"/>
      <c r="I418" s="5"/>
      <c r="J418" s="5"/>
      <c r="K418" s="5"/>
      <c r="L418" s="5"/>
      <c r="M418" s="5"/>
      <c r="N418" s="5"/>
      <c r="O418" s="5"/>
    </row>
    <row r="419" spans="4:15">
      <c r="D419" s="121"/>
      <c r="E419" s="5"/>
      <c r="F419" s="5"/>
      <c r="G419" s="5"/>
      <c r="H419" s="5"/>
      <c r="I419" s="5"/>
      <c r="J419" s="5"/>
      <c r="K419" s="5"/>
      <c r="L419" s="5"/>
      <c r="M419" s="5"/>
      <c r="N419" s="5"/>
      <c r="O419" s="5"/>
    </row>
    <row r="420" spans="4:15">
      <c r="D420" s="121"/>
      <c r="E420" s="5"/>
      <c r="F420" s="5"/>
      <c r="G420" s="5"/>
      <c r="H420" s="5"/>
      <c r="I420" s="5"/>
      <c r="J420" s="5"/>
      <c r="K420" s="5"/>
      <c r="L420" s="5"/>
      <c r="M420" s="5"/>
      <c r="N420" s="5"/>
      <c r="O420" s="5"/>
    </row>
    <row r="421" spans="4:15">
      <c r="D421" s="121"/>
      <c r="E421" s="5"/>
      <c r="F421" s="5"/>
      <c r="G421" s="5"/>
      <c r="H421" s="5"/>
      <c r="I421" s="5"/>
      <c r="J421" s="5"/>
      <c r="K421" s="5"/>
      <c r="L421" s="5"/>
      <c r="M421" s="5"/>
      <c r="N421" s="5"/>
      <c r="O421" s="5"/>
    </row>
    <row r="422" spans="4:15">
      <c r="D422" s="121"/>
      <c r="E422" s="5"/>
      <c r="F422" s="5"/>
      <c r="G422" s="5"/>
      <c r="H422" s="5"/>
      <c r="I422" s="5"/>
      <c r="J422" s="5"/>
      <c r="K422" s="5"/>
      <c r="L422" s="5"/>
      <c r="M422" s="5"/>
      <c r="N422" s="5"/>
      <c r="O422" s="5"/>
    </row>
    <row r="423" spans="4:15">
      <c r="D423" s="121"/>
      <c r="E423" s="5"/>
      <c r="F423" s="5"/>
      <c r="G423" s="5"/>
      <c r="H423" s="5"/>
      <c r="I423" s="5"/>
      <c r="J423" s="5"/>
      <c r="K423" s="5"/>
      <c r="L423" s="5"/>
      <c r="M423" s="5"/>
      <c r="N423" s="5"/>
      <c r="O423" s="5"/>
    </row>
    <row r="424" spans="4:15">
      <c r="D424" s="121"/>
      <c r="E424" s="5"/>
      <c r="F424" s="5"/>
      <c r="G424" s="5"/>
      <c r="H424" s="5"/>
      <c r="I424" s="5"/>
      <c r="J424" s="5"/>
      <c r="K424" s="5"/>
      <c r="L424" s="5"/>
      <c r="M424" s="5"/>
      <c r="N424" s="5"/>
      <c r="O424" s="5"/>
    </row>
    <row r="425" spans="4:15">
      <c r="D425" s="121"/>
      <c r="E425" s="5"/>
      <c r="F425" s="5"/>
      <c r="G425" s="5"/>
      <c r="H425" s="5"/>
      <c r="I425" s="5"/>
      <c r="J425" s="5"/>
      <c r="K425" s="5"/>
      <c r="L425" s="5"/>
      <c r="M425" s="5"/>
      <c r="N425" s="5"/>
      <c r="O425" s="5"/>
    </row>
    <row r="426" spans="4:15">
      <c r="D426" s="121"/>
      <c r="E426" s="5"/>
      <c r="F426" s="5"/>
      <c r="G426" s="5"/>
      <c r="H426" s="5"/>
      <c r="I426" s="5"/>
      <c r="J426" s="5"/>
      <c r="K426" s="5"/>
      <c r="L426" s="5"/>
      <c r="M426" s="5"/>
      <c r="N426" s="5"/>
      <c r="O426" s="5"/>
    </row>
    <row r="427" spans="4:15">
      <c r="D427" s="121"/>
      <c r="E427" s="5"/>
      <c r="F427" s="5"/>
      <c r="G427" s="5"/>
      <c r="H427" s="5"/>
      <c r="I427" s="5"/>
      <c r="J427" s="5"/>
      <c r="K427" s="5"/>
      <c r="L427" s="5"/>
      <c r="M427" s="5"/>
      <c r="N427" s="5"/>
      <c r="O427" s="5"/>
    </row>
    <row r="428" spans="4:15">
      <c r="D428" s="121"/>
      <c r="E428" s="5"/>
      <c r="F428" s="5"/>
      <c r="G428" s="5"/>
      <c r="H428" s="5"/>
      <c r="I428" s="5"/>
      <c r="J428" s="5"/>
      <c r="K428" s="5"/>
      <c r="L428" s="5"/>
      <c r="M428" s="5"/>
      <c r="N428" s="5"/>
      <c r="O428" s="5"/>
    </row>
    <row r="429" spans="4:15">
      <c r="D429" s="121"/>
      <c r="E429" s="5"/>
      <c r="F429" s="5"/>
      <c r="G429" s="5"/>
      <c r="H429" s="5"/>
      <c r="I429" s="5"/>
      <c r="J429" s="5"/>
      <c r="K429" s="5"/>
      <c r="L429" s="5"/>
      <c r="M429" s="5"/>
      <c r="N429" s="5"/>
      <c r="O429" s="5"/>
    </row>
    <row r="430" spans="4:15">
      <c r="D430" s="121"/>
      <c r="E430" s="5"/>
      <c r="F430" s="5"/>
      <c r="G430" s="5"/>
      <c r="H430" s="5"/>
      <c r="I430" s="5"/>
      <c r="J430" s="5"/>
      <c r="K430" s="5"/>
      <c r="L430" s="5"/>
      <c r="M430" s="5"/>
      <c r="N430" s="5"/>
      <c r="O430" s="5"/>
    </row>
    <row r="431" spans="4:15">
      <c r="D431" s="121"/>
      <c r="E431" s="5"/>
      <c r="F431" s="5"/>
      <c r="G431" s="5"/>
      <c r="H431" s="5"/>
      <c r="I431" s="5"/>
      <c r="J431" s="5"/>
      <c r="K431" s="5"/>
      <c r="L431" s="5"/>
      <c r="M431" s="5"/>
      <c r="N431" s="5"/>
      <c r="O431" s="5"/>
    </row>
    <row r="432" spans="4:15">
      <c r="D432" s="121"/>
      <c r="E432" s="5"/>
      <c r="F432" s="5"/>
      <c r="G432" s="5"/>
      <c r="H432" s="5"/>
      <c r="I432" s="5"/>
      <c r="J432" s="5"/>
      <c r="K432" s="5"/>
      <c r="L432" s="5"/>
      <c r="M432" s="5"/>
      <c r="N432" s="5"/>
      <c r="O432" s="5"/>
    </row>
    <row r="433" spans="4:15">
      <c r="D433" s="121"/>
      <c r="E433" s="5"/>
      <c r="F433" s="5"/>
      <c r="G433" s="5"/>
      <c r="H433" s="5"/>
      <c r="I433" s="5"/>
      <c r="J433" s="5"/>
      <c r="K433" s="5"/>
      <c r="L433" s="5"/>
      <c r="M433" s="5"/>
      <c r="N433" s="5"/>
      <c r="O433" s="5"/>
    </row>
    <row r="434" spans="4:15">
      <c r="D434" s="121"/>
      <c r="E434" s="5"/>
      <c r="F434" s="5"/>
      <c r="G434" s="5"/>
      <c r="H434" s="5"/>
      <c r="I434" s="5"/>
      <c r="J434" s="5"/>
      <c r="K434" s="5"/>
      <c r="L434" s="5"/>
      <c r="M434" s="5"/>
      <c r="N434" s="5"/>
      <c r="O434" s="5"/>
    </row>
    <row r="435" spans="4:15">
      <c r="D435" s="121"/>
      <c r="E435" s="5"/>
      <c r="F435" s="5"/>
      <c r="G435" s="5"/>
      <c r="H435" s="5"/>
      <c r="I435" s="5"/>
      <c r="J435" s="5"/>
      <c r="K435" s="5"/>
      <c r="L435" s="5"/>
      <c r="M435" s="5"/>
      <c r="N435" s="5"/>
      <c r="O435" s="5"/>
    </row>
    <row r="436" spans="4:15">
      <c r="D436" s="121"/>
      <c r="E436" s="5"/>
      <c r="F436" s="5"/>
      <c r="G436" s="5"/>
      <c r="H436" s="5"/>
      <c r="I436" s="5"/>
      <c r="J436" s="5"/>
      <c r="K436" s="5"/>
      <c r="L436" s="5"/>
      <c r="M436" s="5"/>
      <c r="N436" s="5"/>
      <c r="O436" s="5"/>
    </row>
    <row r="437" spans="4:15">
      <c r="D437" s="121"/>
      <c r="E437" s="5"/>
      <c r="F437" s="5"/>
      <c r="G437" s="5"/>
      <c r="H437" s="5"/>
      <c r="I437" s="5"/>
      <c r="J437" s="5"/>
      <c r="K437" s="5"/>
      <c r="L437" s="5"/>
      <c r="M437" s="5"/>
      <c r="N437" s="5"/>
      <c r="O437" s="5"/>
    </row>
    <row r="438" spans="4:15">
      <c r="D438" s="121"/>
      <c r="E438" s="5"/>
      <c r="F438" s="5"/>
      <c r="G438" s="5"/>
      <c r="H438" s="5"/>
      <c r="I438" s="5"/>
      <c r="J438" s="5"/>
      <c r="K438" s="5"/>
      <c r="L438" s="5"/>
      <c r="M438" s="5"/>
      <c r="N438" s="5"/>
      <c r="O438" s="5"/>
    </row>
    <row r="439" spans="4:15">
      <c r="D439" s="121"/>
      <c r="E439" s="5"/>
      <c r="F439" s="5"/>
      <c r="G439" s="5"/>
      <c r="H439" s="5"/>
      <c r="I439" s="5"/>
      <c r="J439" s="5"/>
      <c r="K439" s="5"/>
      <c r="L439" s="5"/>
      <c r="M439" s="5"/>
      <c r="N439" s="5"/>
      <c r="O439" s="5"/>
    </row>
    <row r="440" spans="4:15">
      <c r="D440" s="121"/>
      <c r="E440" s="5"/>
      <c r="F440" s="5"/>
      <c r="G440" s="5"/>
      <c r="H440" s="5"/>
      <c r="I440" s="5"/>
      <c r="J440" s="5"/>
      <c r="K440" s="5"/>
      <c r="L440" s="5"/>
      <c r="M440" s="5"/>
      <c r="N440" s="5"/>
      <c r="O440" s="5"/>
    </row>
    <row r="441" spans="4:15">
      <c r="D441" s="121"/>
      <c r="E441" s="5"/>
      <c r="F441" s="5"/>
      <c r="G441" s="5"/>
      <c r="H441" s="5"/>
      <c r="I441" s="5"/>
      <c r="J441" s="5"/>
      <c r="K441" s="5"/>
      <c r="L441" s="5"/>
      <c r="M441" s="5"/>
      <c r="N441" s="5"/>
      <c r="O441" s="5"/>
    </row>
    <row r="442" spans="4:15">
      <c r="D442" s="121"/>
      <c r="E442" s="5"/>
      <c r="F442" s="5"/>
      <c r="G442" s="5"/>
      <c r="H442" s="5"/>
      <c r="I442" s="5"/>
      <c r="J442" s="5"/>
      <c r="K442" s="5"/>
      <c r="L442" s="5"/>
      <c r="M442" s="5"/>
      <c r="N442" s="5"/>
      <c r="O442" s="5"/>
    </row>
    <row r="443" spans="4:15">
      <c r="D443" s="121"/>
      <c r="E443" s="5"/>
      <c r="F443" s="5"/>
      <c r="G443" s="5"/>
      <c r="H443" s="5"/>
      <c r="I443" s="5"/>
      <c r="J443" s="5"/>
      <c r="K443" s="5"/>
      <c r="L443" s="5"/>
      <c r="M443" s="5"/>
      <c r="N443" s="5"/>
      <c r="O443" s="5"/>
    </row>
    <row r="444" spans="4:15">
      <c r="D444" s="121"/>
      <c r="E444" s="5"/>
      <c r="F444" s="5"/>
      <c r="G444" s="5"/>
      <c r="H444" s="5"/>
      <c r="I444" s="5"/>
      <c r="J444" s="5"/>
      <c r="K444" s="5"/>
      <c r="L444" s="5"/>
      <c r="M444" s="5"/>
      <c r="N444" s="5"/>
      <c r="O444" s="5"/>
    </row>
    <row r="445" spans="4:15">
      <c r="D445" s="121"/>
      <c r="E445" s="5"/>
      <c r="F445" s="5"/>
      <c r="G445" s="5"/>
      <c r="H445" s="5"/>
      <c r="I445" s="5"/>
      <c r="J445" s="5"/>
      <c r="K445" s="5"/>
      <c r="L445" s="5"/>
      <c r="M445" s="5"/>
      <c r="N445" s="5"/>
      <c r="O445" s="5"/>
    </row>
    <row r="446" spans="4:15">
      <c r="D446" s="121"/>
      <c r="E446" s="5"/>
      <c r="F446" s="5"/>
      <c r="G446" s="5"/>
      <c r="H446" s="5"/>
      <c r="I446" s="5"/>
      <c r="J446" s="5"/>
      <c r="K446" s="5"/>
      <c r="L446" s="5"/>
      <c r="M446" s="5"/>
      <c r="N446" s="5"/>
      <c r="O446" s="5"/>
    </row>
    <row r="447" spans="4:15">
      <c r="D447" s="121"/>
      <c r="E447" s="5"/>
      <c r="F447" s="5"/>
      <c r="G447" s="5"/>
      <c r="H447" s="5"/>
      <c r="I447" s="5"/>
      <c r="J447" s="5"/>
      <c r="K447" s="5"/>
      <c r="L447" s="5"/>
      <c r="M447" s="5"/>
      <c r="N447" s="5"/>
      <c r="O447" s="5"/>
    </row>
    <row r="448" spans="4:15">
      <c r="D448" s="121"/>
      <c r="E448" s="5"/>
      <c r="F448" s="5"/>
      <c r="G448" s="5"/>
      <c r="H448" s="5"/>
      <c r="I448" s="5"/>
      <c r="J448" s="5"/>
      <c r="K448" s="5"/>
      <c r="L448" s="5"/>
      <c r="M448" s="5"/>
      <c r="N448" s="5"/>
      <c r="O448" s="5"/>
    </row>
    <row r="449" spans="4:15">
      <c r="D449" s="121"/>
      <c r="E449" s="5"/>
      <c r="F449" s="5"/>
      <c r="G449" s="5"/>
      <c r="H449" s="5"/>
      <c r="I449" s="5"/>
      <c r="J449" s="5"/>
      <c r="K449" s="5"/>
      <c r="L449" s="5"/>
      <c r="M449" s="5"/>
      <c r="N449" s="5"/>
      <c r="O449" s="5"/>
    </row>
    <row r="450" spans="4:15">
      <c r="D450" s="121"/>
      <c r="E450" s="5"/>
      <c r="F450" s="5"/>
      <c r="G450" s="5"/>
      <c r="H450" s="5"/>
      <c r="I450" s="5"/>
      <c r="J450" s="5"/>
      <c r="K450" s="5"/>
      <c r="L450" s="5"/>
      <c r="M450" s="5"/>
      <c r="N450" s="5"/>
      <c r="O450" s="5"/>
    </row>
    <row r="451" spans="4:15">
      <c r="D451" s="121"/>
      <c r="E451" s="5"/>
      <c r="F451" s="5"/>
      <c r="G451" s="5"/>
      <c r="H451" s="5"/>
      <c r="I451" s="5"/>
      <c r="J451" s="5"/>
      <c r="K451" s="5"/>
      <c r="L451" s="5"/>
      <c r="M451" s="5"/>
      <c r="N451" s="5"/>
      <c r="O451" s="5"/>
    </row>
    <row r="452" spans="4:15">
      <c r="D452" s="121"/>
      <c r="E452" s="5"/>
      <c r="F452" s="5"/>
      <c r="G452" s="5"/>
      <c r="H452" s="5"/>
      <c r="I452" s="5"/>
      <c r="J452" s="5"/>
      <c r="K452" s="5"/>
      <c r="L452" s="5"/>
      <c r="M452" s="5"/>
      <c r="N452" s="5"/>
      <c r="O452" s="5"/>
    </row>
    <row r="453" spans="4:15">
      <c r="D453" s="121"/>
      <c r="E453" s="5"/>
      <c r="F453" s="5"/>
      <c r="G453" s="5"/>
      <c r="H453" s="5"/>
      <c r="I453" s="5"/>
      <c r="J453" s="5"/>
      <c r="K453" s="5"/>
      <c r="L453" s="5"/>
      <c r="M453" s="5"/>
      <c r="N453" s="5"/>
      <c r="O453" s="5"/>
    </row>
    <row r="454" spans="4:15">
      <c r="D454" s="121"/>
      <c r="E454" s="5"/>
      <c r="F454" s="5"/>
      <c r="G454" s="5"/>
      <c r="H454" s="5"/>
      <c r="I454" s="5"/>
      <c r="J454" s="5"/>
      <c r="K454" s="5"/>
      <c r="L454" s="5"/>
      <c r="M454" s="5"/>
      <c r="N454" s="5"/>
      <c r="O454" s="5"/>
    </row>
    <row r="455" spans="4:15">
      <c r="D455" s="121"/>
      <c r="E455" s="5"/>
      <c r="F455" s="5"/>
      <c r="G455" s="5"/>
      <c r="H455" s="5"/>
      <c r="I455" s="5"/>
      <c r="J455" s="5"/>
      <c r="K455" s="5"/>
      <c r="L455" s="5"/>
      <c r="M455" s="5"/>
      <c r="N455" s="5"/>
      <c r="O455" s="5"/>
    </row>
    <row r="456" spans="4:15">
      <c r="D456" s="121"/>
      <c r="E456" s="5"/>
      <c r="F456" s="5"/>
      <c r="G456" s="5"/>
      <c r="H456" s="5"/>
      <c r="I456" s="5"/>
      <c r="J456" s="5"/>
      <c r="K456" s="5"/>
      <c r="L456" s="5"/>
      <c r="M456" s="5"/>
      <c r="N456" s="5"/>
      <c r="O456" s="5"/>
    </row>
    <row r="457" spans="4:15">
      <c r="D457" s="121"/>
      <c r="E457" s="5"/>
      <c r="F457" s="5"/>
      <c r="G457" s="5"/>
      <c r="H457" s="5"/>
      <c r="I457" s="5"/>
      <c r="J457" s="5"/>
      <c r="K457" s="5"/>
      <c r="L457" s="5"/>
      <c r="M457" s="5"/>
      <c r="N457" s="5"/>
      <c r="O457" s="5"/>
    </row>
    <row r="458" spans="4:15">
      <c r="D458" s="121"/>
      <c r="E458" s="5"/>
      <c r="F458" s="5"/>
      <c r="G458" s="5"/>
      <c r="H458" s="5"/>
      <c r="I458" s="5"/>
      <c r="J458" s="5"/>
      <c r="K458" s="5"/>
      <c r="L458" s="5"/>
      <c r="M458" s="5"/>
      <c r="N458" s="5"/>
      <c r="O458" s="5"/>
    </row>
    <row r="459" spans="4:15">
      <c r="D459" s="121"/>
      <c r="E459" s="5"/>
      <c r="F459" s="5"/>
      <c r="G459" s="5"/>
      <c r="H459" s="5"/>
      <c r="I459" s="5"/>
      <c r="J459" s="5"/>
      <c r="K459" s="5"/>
      <c r="L459" s="5"/>
      <c r="M459" s="5"/>
      <c r="N459" s="5"/>
      <c r="O459" s="5"/>
    </row>
    <row r="460" spans="4:15">
      <c r="D460" s="121"/>
      <c r="E460" s="5"/>
      <c r="F460" s="5"/>
      <c r="G460" s="5"/>
      <c r="H460" s="5"/>
      <c r="I460" s="5"/>
      <c r="J460" s="5"/>
      <c r="K460" s="5"/>
      <c r="L460" s="5"/>
      <c r="M460" s="5"/>
      <c r="N460" s="5"/>
      <c r="O460" s="5"/>
    </row>
    <row r="461" spans="4:15">
      <c r="D461" s="121"/>
      <c r="E461" s="5"/>
      <c r="F461" s="5"/>
      <c r="G461" s="5"/>
      <c r="H461" s="5"/>
      <c r="I461" s="5"/>
      <c r="J461" s="5"/>
      <c r="K461" s="5"/>
      <c r="L461" s="5"/>
      <c r="M461" s="5"/>
      <c r="N461" s="5"/>
      <c r="O461" s="5"/>
    </row>
    <row r="462" spans="4:15">
      <c r="D462" s="121"/>
      <c r="E462" s="5"/>
      <c r="F462" s="5"/>
      <c r="G462" s="5"/>
      <c r="H462" s="5"/>
      <c r="I462" s="5"/>
      <c r="J462" s="5"/>
      <c r="K462" s="5"/>
      <c r="L462" s="5"/>
      <c r="M462" s="5"/>
      <c r="N462" s="5"/>
      <c r="O462" s="5"/>
    </row>
    <row r="463" spans="4:15">
      <c r="D463" s="121"/>
      <c r="E463" s="5"/>
      <c r="F463" s="5"/>
      <c r="G463" s="5"/>
      <c r="H463" s="5"/>
      <c r="I463" s="5"/>
      <c r="J463" s="5"/>
      <c r="K463" s="5"/>
      <c r="L463" s="5"/>
      <c r="M463" s="5"/>
      <c r="N463" s="5"/>
      <c r="O463" s="5"/>
    </row>
    <row r="464" spans="4:15">
      <c r="D464" s="121"/>
      <c r="E464" s="5"/>
      <c r="F464" s="5"/>
      <c r="G464" s="5"/>
      <c r="H464" s="5"/>
      <c r="I464" s="5"/>
      <c r="J464" s="5"/>
      <c r="K464" s="5"/>
      <c r="L464" s="5"/>
      <c r="M464" s="5"/>
      <c r="N464" s="5"/>
      <c r="O464" s="5"/>
    </row>
    <row r="465" spans="4:15">
      <c r="D465" s="121"/>
      <c r="E465" s="5"/>
      <c r="F465" s="5"/>
      <c r="G465" s="5"/>
      <c r="H465" s="5"/>
      <c r="I465" s="5"/>
      <c r="J465" s="5"/>
      <c r="K465" s="5"/>
      <c r="L465" s="5"/>
      <c r="M465" s="5"/>
      <c r="N465" s="5"/>
      <c r="O465" s="5"/>
    </row>
    <row r="466" spans="4:15">
      <c r="D466" s="121"/>
      <c r="E466" s="5"/>
      <c r="F466" s="5"/>
      <c r="G466" s="5"/>
      <c r="H466" s="5"/>
      <c r="I466" s="5"/>
      <c r="J466" s="5"/>
      <c r="K466" s="5"/>
      <c r="L466" s="5"/>
      <c r="M466" s="5"/>
      <c r="N466" s="5"/>
      <c r="O466" s="5"/>
    </row>
    <row r="467" spans="4:15">
      <c r="D467" s="121"/>
      <c r="E467" s="5"/>
      <c r="F467" s="5"/>
      <c r="G467" s="5"/>
      <c r="H467" s="5"/>
      <c r="I467" s="5"/>
      <c r="J467" s="5"/>
      <c r="K467" s="5"/>
      <c r="L467" s="5"/>
      <c r="M467" s="5"/>
      <c r="N467" s="5"/>
      <c r="O467" s="5"/>
    </row>
    <row r="468" spans="4:15">
      <c r="D468" s="121"/>
      <c r="E468" s="5"/>
      <c r="F468" s="5"/>
      <c r="G468" s="5"/>
      <c r="H468" s="5"/>
      <c r="I468" s="5"/>
      <c r="J468" s="5"/>
      <c r="K468" s="5"/>
      <c r="L468" s="5"/>
      <c r="M468" s="5"/>
      <c r="N468" s="5"/>
      <c r="O468" s="5"/>
    </row>
    <row r="469" spans="4:15">
      <c r="D469" s="121"/>
      <c r="E469" s="5"/>
      <c r="F469" s="5"/>
      <c r="G469" s="5"/>
      <c r="H469" s="5"/>
      <c r="I469" s="5"/>
      <c r="J469" s="5"/>
      <c r="K469" s="5"/>
      <c r="L469" s="5"/>
      <c r="M469" s="5"/>
      <c r="N469" s="5"/>
      <c r="O469" s="5"/>
    </row>
    <row r="470" spans="4:15">
      <c r="D470" s="121"/>
      <c r="E470" s="5"/>
      <c r="F470" s="5"/>
      <c r="G470" s="5"/>
      <c r="H470" s="5"/>
      <c r="I470" s="5"/>
      <c r="J470" s="5"/>
      <c r="K470" s="5"/>
      <c r="L470" s="5"/>
      <c r="M470" s="5"/>
      <c r="N470" s="5"/>
      <c r="O470" s="5"/>
    </row>
    <row r="471" spans="4:15">
      <c r="D471" s="121"/>
      <c r="E471" s="5"/>
      <c r="F471" s="5"/>
      <c r="G471" s="5"/>
      <c r="H471" s="5"/>
      <c r="I471" s="5"/>
      <c r="J471" s="5"/>
      <c r="K471" s="5"/>
      <c r="L471" s="5"/>
      <c r="M471" s="5"/>
      <c r="N471" s="5"/>
      <c r="O471" s="5"/>
    </row>
    <row r="472" spans="4:15">
      <c r="D472" s="121"/>
      <c r="E472" s="5"/>
      <c r="F472" s="5"/>
      <c r="G472" s="5"/>
      <c r="H472" s="5"/>
      <c r="I472" s="5"/>
      <c r="J472" s="5"/>
      <c r="K472" s="5"/>
      <c r="L472" s="5"/>
      <c r="M472" s="5"/>
      <c r="N472" s="5"/>
      <c r="O472" s="5"/>
    </row>
    <row r="473" spans="4:15">
      <c r="D473" s="121"/>
      <c r="E473" s="5"/>
      <c r="F473" s="5"/>
      <c r="G473" s="5"/>
      <c r="H473" s="5"/>
      <c r="I473" s="5"/>
      <c r="J473" s="5"/>
      <c r="K473" s="5"/>
      <c r="L473" s="5"/>
      <c r="M473" s="5"/>
      <c r="N473" s="5"/>
      <c r="O473" s="5"/>
    </row>
    <row r="474" spans="4:15">
      <c r="D474" s="121"/>
      <c r="E474" s="5"/>
      <c r="F474" s="5"/>
      <c r="G474" s="5"/>
      <c r="H474" s="5"/>
      <c r="I474" s="5"/>
      <c r="J474" s="5"/>
      <c r="K474" s="5"/>
      <c r="L474" s="5"/>
      <c r="M474" s="5"/>
      <c r="N474" s="5"/>
      <c r="O474" s="5"/>
    </row>
    <row r="475" spans="4:15">
      <c r="D475" s="121"/>
      <c r="E475" s="5"/>
      <c r="F475" s="5"/>
      <c r="G475" s="5"/>
      <c r="H475" s="5"/>
      <c r="I475" s="5"/>
      <c r="J475" s="5"/>
      <c r="K475" s="5"/>
      <c r="L475" s="5"/>
      <c r="M475" s="5"/>
      <c r="N475" s="5"/>
      <c r="O475" s="5"/>
    </row>
    <row r="476" spans="4:15">
      <c r="D476" s="121"/>
      <c r="E476" s="5"/>
      <c r="F476" s="5"/>
      <c r="G476" s="5"/>
      <c r="H476" s="5"/>
      <c r="I476" s="5"/>
      <c r="J476" s="5"/>
      <c r="K476" s="5"/>
      <c r="L476" s="5"/>
      <c r="M476" s="5"/>
      <c r="N476" s="5"/>
      <c r="O476" s="5"/>
    </row>
    <row r="477" spans="4:15">
      <c r="D477" s="121"/>
      <c r="E477" s="5"/>
      <c r="F477" s="5"/>
      <c r="G477" s="5"/>
      <c r="H477" s="5"/>
      <c r="I477" s="5"/>
      <c r="J477" s="5"/>
      <c r="K477" s="5"/>
      <c r="L477" s="5"/>
      <c r="M477" s="5"/>
      <c r="N477" s="5"/>
      <c r="O477" s="5"/>
    </row>
    <row r="478" spans="4:15">
      <c r="D478" s="121"/>
      <c r="E478" s="5"/>
      <c r="F478" s="5"/>
      <c r="G478" s="5"/>
      <c r="H478" s="5"/>
      <c r="I478" s="5"/>
      <c r="J478" s="5"/>
      <c r="K478" s="5"/>
      <c r="L478" s="5"/>
      <c r="M478" s="5"/>
      <c r="N478" s="5"/>
      <c r="O478" s="5"/>
    </row>
    <row r="479" spans="4:15">
      <c r="D479" s="121"/>
      <c r="E479" s="5"/>
      <c r="F479" s="5"/>
      <c r="G479" s="5"/>
      <c r="H479" s="5"/>
      <c r="I479" s="5"/>
      <c r="J479" s="5"/>
      <c r="K479" s="5"/>
      <c r="L479" s="5"/>
      <c r="M479" s="5"/>
      <c r="N479" s="5"/>
      <c r="O479" s="5"/>
    </row>
    <row r="480" spans="4:15">
      <c r="D480" s="121"/>
      <c r="E480" s="5"/>
      <c r="F480" s="5"/>
      <c r="G480" s="5"/>
      <c r="H480" s="5"/>
      <c r="I480" s="5"/>
      <c r="J480" s="5"/>
      <c r="K480" s="5"/>
      <c r="L480" s="5"/>
      <c r="M480" s="5"/>
      <c r="N480" s="5"/>
      <c r="O480" s="5"/>
    </row>
    <row r="481" spans="4:15">
      <c r="D481" s="121"/>
      <c r="E481" s="5"/>
      <c r="F481" s="5"/>
      <c r="G481" s="5"/>
      <c r="H481" s="5"/>
      <c r="I481" s="5"/>
      <c r="J481" s="5"/>
      <c r="K481" s="5"/>
      <c r="L481" s="5"/>
      <c r="M481" s="5"/>
      <c r="N481" s="5"/>
      <c r="O481" s="5"/>
    </row>
    <row r="482" spans="4:15">
      <c r="D482" s="121"/>
      <c r="E482" s="5"/>
      <c r="F482" s="5"/>
      <c r="G482" s="5"/>
      <c r="H482" s="5"/>
      <c r="I482" s="5"/>
      <c r="J482" s="5"/>
      <c r="K482" s="5"/>
      <c r="L482" s="5"/>
      <c r="M482" s="5"/>
      <c r="N482" s="5"/>
      <c r="O482" s="5"/>
    </row>
    <row r="483" spans="4:15">
      <c r="D483" s="121"/>
      <c r="E483" s="5"/>
      <c r="F483" s="5"/>
      <c r="G483" s="5"/>
      <c r="H483" s="5"/>
      <c r="I483" s="5"/>
      <c r="J483" s="5"/>
      <c r="K483" s="5"/>
      <c r="L483" s="5"/>
      <c r="M483" s="5"/>
      <c r="N483" s="5"/>
      <c r="O483" s="5"/>
    </row>
    <row r="484" spans="4:15">
      <c r="D484" s="121"/>
      <c r="E484" s="5"/>
      <c r="F484" s="5"/>
      <c r="G484" s="5"/>
      <c r="H484" s="5"/>
      <c r="I484" s="5"/>
      <c r="J484" s="5"/>
      <c r="K484" s="5"/>
      <c r="L484" s="5"/>
      <c r="M484" s="5"/>
      <c r="N484" s="5"/>
      <c r="O484" s="5"/>
    </row>
    <row r="485" spans="4:15">
      <c r="D485" s="121"/>
      <c r="E485" s="5"/>
      <c r="F485" s="5"/>
      <c r="G485" s="5"/>
      <c r="H485" s="5"/>
      <c r="I485" s="5"/>
      <c r="J485" s="5"/>
      <c r="K485" s="5"/>
      <c r="L485" s="5"/>
      <c r="M485" s="5"/>
      <c r="N485" s="5"/>
      <c r="O485" s="5"/>
    </row>
    <row r="486" spans="4:15">
      <c r="D486" s="121"/>
      <c r="E486" s="5"/>
      <c r="F486" s="5"/>
      <c r="G486" s="5"/>
      <c r="H486" s="5"/>
      <c r="I486" s="5"/>
      <c r="J486" s="5"/>
      <c r="K486" s="5"/>
      <c r="L486" s="5"/>
      <c r="M486" s="5"/>
      <c r="N486" s="5"/>
      <c r="O486" s="5"/>
    </row>
    <row r="487" spans="4:15">
      <c r="D487" s="121"/>
      <c r="E487" s="5"/>
      <c r="F487" s="5"/>
      <c r="G487" s="5"/>
      <c r="H487" s="5"/>
      <c r="I487" s="5"/>
      <c r="J487" s="5"/>
      <c r="K487" s="5"/>
      <c r="L487" s="5"/>
      <c r="M487" s="5"/>
      <c r="N487" s="5"/>
      <c r="O487" s="5"/>
    </row>
    <row r="488" spans="4:15">
      <c r="D488" s="121"/>
      <c r="E488" s="5"/>
      <c r="F488" s="5"/>
      <c r="G488" s="5"/>
      <c r="H488" s="5"/>
      <c r="I488" s="5"/>
      <c r="J488" s="5"/>
      <c r="K488" s="5"/>
      <c r="L488" s="5"/>
      <c r="M488" s="5"/>
      <c r="N488" s="5"/>
      <c r="O488" s="5"/>
    </row>
    <row r="489" spans="4:15">
      <c r="D489" s="121"/>
      <c r="E489" s="5"/>
      <c r="F489" s="5"/>
      <c r="G489" s="5"/>
      <c r="H489" s="5"/>
      <c r="I489" s="5"/>
      <c r="J489" s="5"/>
      <c r="K489" s="5"/>
      <c r="L489" s="5"/>
      <c r="M489" s="5"/>
      <c r="N489" s="5"/>
      <c r="O489" s="5"/>
    </row>
    <row r="490" spans="4:15">
      <c r="D490" s="121"/>
      <c r="E490" s="5"/>
      <c r="F490" s="5"/>
      <c r="G490" s="5"/>
      <c r="H490" s="5"/>
      <c r="I490" s="5"/>
      <c r="J490" s="5"/>
      <c r="K490" s="5"/>
      <c r="L490" s="5"/>
      <c r="M490" s="5"/>
      <c r="N490" s="5"/>
      <c r="O490" s="5"/>
    </row>
    <row r="491" spans="4:15">
      <c r="D491" s="121"/>
      <c r="E491" s="5"/>
      <c r="F491" s="5"/>
      <c r="G491" s="5"/>
      <c r="H491" s="5"/>
      <c r="I491" s="5"/>
      <c r="J491" s="5"/>
      <c r="K491" s="5"/>
      <c r="L491" s="5"/>
      <c r="M491" s="5"/>
      <c r="N491" s="5"/>
      <c r="O491" s="5"/>
    </row>
    <row r="492" spans="4:15">
      <c r="D492" s="121"/>
      <c r="E492" s="5"/>
      <c r="F492" s="5"/>
      <c r="G492" s="5"/>
      <c r="H492" s="5"/>
      <c r="I492" s="5"/>
      <c r="J492" s="5"/>
      <c r="K492" s="5"/>
      <c r="L492" s="5"/>
      <c r="M492" s="5"/>
      <c r="N492" s="5"/>
      <c r="O492" s="5"/>
    </row>
    <row r="493" spans="4:15">
      <c r="D493" s="121"/>
      <c r="E493" s="5"/>
      <c r="F493" s="5"/>
      <c r="G493" s="5"/>
      <c r="H493" s="5"/>
      <c r="I493" s="5"/>
      <c r="J493" s="5"/>
      <c r="K493" s="5"/>
      <c r="L493" s="5"/>
      <c r="M493" s="5"/>
      <c r="N493" s="5"/>
      <c r="O493" s="5"/>
    </row>
    <row r="494" spans="4:15">
      <c r="D494" s="121"/>
      <c r="E494" s="5"/>
      <c r="F494" s="5"/>
      <c r="G494" s="5"/>
      <c r="H494" s="5"/>
      <c r="I494" s="5"/>
      <c r="J494" s="5"/>
      <c r="K494" s="5"/>
      <c r="L494" s="5"/>
      <c r="M494" s="5"/>
      <c r="N494" s="5"/>
      <c r="O494" s="5"/>
    </row>
    <row r="495" spans="4:15">
      <c r="D495" s="121"/>
      <c r="E495" s="5"/>
      <c r="F495" s="5"/>
      <c r="G495" s="5"/>
      <c r="H495" s="5"/>
      <c r="I495" s="5"/>
      <c r="J495" s="5"/>
      <c r="K495" s="5"/>
      <c r="L495" s="5"/>
      <c r="M495" s="5"/>
      <c r="N495" s="5"/>
      <c r="O495" s="5"/>
    </row>
    <row r="496" spans="4:15">
      <c r="D496" s="121"/>
      <c r="E496" s="5"/>
      <c r="F496" s="5"/>
      <c r="G496" s="5"/>
      <c r="H496" s="5"/>
      <c r="I496" s="5"/>
      <c r="J496" s="5"/>
      <c r="K496" s="5"/>
      <c r="L496" s="5"/>
      <c r="M496" s="5"/>
      <c r="N496" s="5"/>
      <c r="O496" s="5"/>
    </row>
    <row r="497" spans="4:15">
      <c r="D497" s="121"/>
      <c r="E497" s="5"/>
      <c r="F497" s="5"/>
      <c r="G497" s="5"/>
      <c r="H497" s="5"/>
      <c r="I497" s="5"/>
      <c r="J497" s="5"/>
      <c r="K497" s="5"/>
      <c r="L497" s="5"/>
      <c r="M497" s="5"/>
      <c r="N497" s="5"/>
      <c r="O497" s="5"/>
    </row>
    <row r="498" spans="4:15">
      <c r="D498" s="121"/>
      <c r="E498" s="5"/>
      <c r="F498" s="5"/>
      <c r="G498" s="5"/>
      <c r="H498" s="5"/>
      <c r="I498" s="5"/>
      <c r="J498" s="5"/>
      <c r="K498" s="5"/>
      <c r="L498" s="5"/>
      <c r="M498" s="5"/>
      <c r="N498" s="5"/>
      <c r="O498" s="5"/>
    </row>
    <row r="499" spans="4:15">
      <c r="D499" s="121"/>
      <c r="E499" s="5"/>
      <c r="F499" s="5"/>
      <c r="G499" s="5"/>
      <c r="H499" s="5"/>
      <c r="I499" s="5"/>
      <c r="J499" s="5"/>
      <c r="K499" s="5"/>
      <c r="L499" s="5"/>
      <c r="M499" s="5"/>
      <c r="N499" s="5"/>
      <c r="O499" s="5"/>
    </row>
    <row r="500" spans="4:15">
      <c r="D500" s="121"/>
      <c r="E500" s="5"/>
      <c r="F500" s="5"/>
      <c r="G500" s="5"/>
      <c r="H500" s="5"/>
      <c r="I500" s="5"/>
      <c r="J500" s="5"/>
      <c r="K500" s="5"/>
      <c r="L500" s="5"/>
      <c r="M500" s="5"/>
      <c r="N500" s="5"/>
      <c r="O500" s="5"/>
    </row>
    <row r="501" spans="4:15">
      <c r="D501" s="121"/>
      <c r="E501" s="5"/>
      <c r="F501" s="5"/>
      <c r="G501" s="5"/>
      <c r="H501" s="5"/>
      <c r="I501" s="5"/>
      <c r="J501" s="5"/>
      <c r="K501" s="5"/>
      <c r="L501" s="5"/>
      <c r="M501" s="5"/>
      <c r="N501" s="5"/>
      <c r="O501" s="5"/>
    </row>
    <row r="502" spans="4:15">
      <c r="D502" s="121"/>
      <c r="E502" s="5"/>
      <c r="F502" s="5"/>
      <c r="G502" s="5"/>
      <c r="H502" s="5"/>
      <c r="I502" s="5"/>
      <c r="J502" s="5"/>
      <c r="K502" s="5"/>
      <c r="L502" s="5"/>
      <c r="M502" s="5"/>
      <c r="N502" s="5"/>
      <c r="O502" s="5"/>
    </row>
    <row r="503" spans="4:15">
      <c r="D503" s="121"/>
      <c r="E503" s="5"/>
      <c r="F503" s="5"/>
      <c r="G503" s="5"/>
      <c r="H503" s="5"/>
      <c r="I503" s="5"/>
      <c r="J503" s="5"/>
      <c r="K503" s="5"/>
      <c r="L503" s="5"/>
      <c r="M503" s="5"/>
      <c r="N503" s="5"/>
      <c r="O503" s="5"/>
    </row>
    <row r="504" spans="4:15">
      <c r="D504" s="121"/>
      <c r="E504" s="5"/>
      <c r="F504" s="5"/>
      <c r="G504" s="5"/>
      <c r="H504" s="5"/>
      <c r="I504" s="5"/>
      <c r="J504" s="5"/>
      <c r="K504" s="5"/>
      <c r="L504" s="5"/>
      <c r="M504" s="5"/>
      <c r="N504" s="5"/>
      <c r="O504" s="5"/>
    </row>
    <row r="505" spans="4:15">
      <c r="D505" s="121"/>
      <c r="E505" s="5"/>
      <c r="F505" s="5"/>
      <c r="G505" s="5"/>
      <c r="H505" s="5"/>
      <c r="I505" s="5"/>
      <c r="J505" s="5"/>
      <c r="K505" s="5"/>
      <c r="L505" s="5"/>
      <c r="M505" s="5"/>
      <c r="N505" s="5"/>
      <c r="O505" s="5"/>
    </row>
    <row r="506" spans="4:15">
      <c r="D506" s="121"/>
      <c r="E506" s="5"/>
      <c r="F506" s="5"/>
      <c r="G506" s="5"/>
      <c r="H506" s="5"/>
      <c r="I506" s="5"/>
      <c r="J506" s="5"/>
      <c r="K506" s="5"/>
      <c r="L506" s="5"/>
      <c r="M506" s="5"/>
      <c r="N506" s="5"/>
      <c r="O506" s="5"/>
    </row>
    <row r="507" spans="4:15">
      <c r="D507" s="121"/>
      <c r="E507" s="5"/>
      <c r="F507" s="5"/>
      <c r="G507" s="5"/>
      <c r="H507" s="5"/>
      <c r="I507" s="5"/>
      <c r="J507" s="5"/>
      <c r="K507" s="5"/>
      <c r="L507" s="5"/>
      <c r="M507" s="5"/>
      <c r="N507" s="5"/>
      <c r="O507" s="5"/>
    </row>
    <row r="508" spans="4:15">
      <c r="D508" s="121"/>
      <c r="E508" s="5"/>
      <c r="F508" s="5"/>
      <c r="G508" s="5"/>
      <c r="H508" s="5"/>
      <c r="I508" s="5"/>
      <c r="J508" s="5"/>
      <c r="K508" s="5"/>
      <c r="L508" s="5"/>
      <c r="M508" s="5"/>
      <c r="N508" s="5"/>
      <c r="O508" s="5"/>
    </row>
    <row r="509" spans="4:15">
      <c r="D509" s="121"/>
      <c r="E509" s="5"/>
      <c r="F509" s="5"/>
      <c r="G509" s="5"/>
      <c r="H509" s="5"/>
      <c r="I509" s="5"/>
      <c r="J509" s="5"/>
      <c r="K509" s="5"/>
      <c r="L509" s="5"/>
      <c r="M509" s="5"/>
      <c r="N509" s="5"/>
      <c r="O509" s="5"/>
    </row>
    <row r="510" spans="4:15">
      <c r="D510" s="121"/>
      <c r="E510" s="5"/>
      <c r="F510" s="5"/>
      <c r="G510" s="5"/>
      <c r="H510" s="5"/>
      <c r="I510" s="5"/>
      <c r="J510" s="5"/>
      <c r="K510" s="5"/>
      <c r="L510" s="5"/>
      <c r="M510" s="5"/>
      <c r="N510" s="5"/>
      <c r="O510" s="5"/>
    </row>
    <row r="511" spans="4:15">
      <c r="D511" s="121"/>
      <c r="E511" s="5"/>
      <c r="F511" s="5"/>
      <c r="G511" s="5"/>
      <c r="H511" s="5"/>
      <c r="I511" s="5"/>
      <c r="J511" s="5"/>
      <c r="K511" s="5"/>
      <c r="L511" s="5"/>
      <c r="M511" s="5"/>
      <c r="N511" s="5"/>
      <c r="O511" s="5"/>
    </row>
    <row r="512" spans="4:15">
      <c r="D512" s="121"/>
      <c r="E512" s="5"/>
      <c r="F512" s="5"/>
      <c r="G512" s="5"/>
      <c r="H512" s="5"/>
      <c r="I512" s="5"/>
      <c r="J512" s="5"/>
      <c r="K512" s="5"/>
      <c r="L512" s="5"/>
      <c r="M512" s="5"/>
      <c r="N512" s="5"/>
      <c r="O512" s="5"/>
    </row>
    <row r="513" spans="4:15">
      <c r="D513" s="121"/>
      <c r="E513" s="5"/>
      <c r="F513" s="5"/>
      <c r="G513" s="5"/>
      <c r="H513" s="5"/>
      <c r="I513" s="5"/>
      <c r="J513" s="5"/>
      <c r="K513" s="5"/>
      <c r="L513" s="5"/>
      <c r="M513" s="5"/>
      <c r="N513" s="5"/>
      <c r="O513" s="5"/>
    </row>
    <row r="514" spans="4:15">
      <c r="D514" s="121"/>
      <c r="E514" s="5"/>
      <c r="F514" s="5"/>
      <c r="G514" s="5"/>
      <c r="H514" s="5"/>
      <c r="I514" s="5"/>
      <c r="J514" s="5"/>
      <c r="K514" s="5"/>
      <c r="L514" s="5"/>
      <c r="M514" s="5"/>
      <c r="N514" s="5"/>
      <c r="O514" s="5"/>
    </row>
    <row r="515" spans="4:15">
      <c r="D515" s="121"/>
      <c r="E515" s="5"/>
      <c r="F515" s="5"/>
      <c r="G515" s="5"/>
      <c r="H515" s="5"/>
      <c r="I515" s="5"/>
      <c r="J515" s="5"/>
      <c r="K515" s="5"/>
      <c r="L515" s="5"/>
      <c r="M515" s="5"/>
      <c r="N515" s="5"/>
      <c r="O515" s="5"/>
    </row>
    <row r="516" spans="4:15">
      <c r="D516" s="121"/>
      <c r="E516" s="5"/>
      <c r="F516" s="5"/>
      <c r="G516" s="5"/>
      <c r="H516" s="5"/>
      <c r="I516" s="5"/>
      <c r="J516" s="5"/>
      <c r="K516" s="5"/>
      <c r="L516" s="5"/>
      <c r="M516" s="5"/>
      <c r="N516" s="5"/>
      <c r="O516" s="5"/>
    </row>
    <row r="517" spans="4:15">
      <c r="D517" s="121"/>
      <c r="E517" s="5"/>
      <c r="F517" s="5"/>
      <c r="G517" s="5"/>
      <c r="H517" s="5"/>
      <c r="I517" s="5"/>
      <c r="J517" s="5"/>
      <c r="K517" s="5"/>
      <c r="L517" s="5"/>
      <c r="M517" s="5"/>
      <c r="N517" s="5"/>
      <c r="O517" s="5"/>
    </row>
    <row r="518" spans="4:15">
      <c r="D518" s="121"/>
      <c r="E518" s="5"/>
      <c r="F518" s="5"/>
      <c r="G518" s="5"/>
      <c r="H518" s="5"/>
      <c r="I518" s="5"/>
      <c r="J518" s="5"/>
      <c r="K518" s="5"/>
      <c r="L518" s="5"/>
      <c r="M518" s="5"/>
      <c r="N518" s="5"/>
      <c r="O518" s="5"/>
    </row>
    <row r="519" spans="4:15">
      <c r="D519" s="121"/>
      <c r="E519" s="5"/>
      <c r="F519" s="5"/>
      <c r="G519" s="5"/>
      <c r="H519" s="5"/>
      <c r="I519" s="5"/>
      <c r="J519" s="5"/>
      <c r="K519" s="5"/>
      <c r="L519" s="5"/>
      <c r="M519" s="5"/>
      <c r="N519" s="5"/>
      <c r="O519" s="5"/>
    </row>
    <row r="520" spans="4:15">
      <c r="D520" s="121"/>
      <c r="E520" s="5"/>
      <c r="F520" s="5"/>
      <c r="G520" s="5"/>
      <c r="H520" s="5"/>
      <c r="I520" s="5"/>
      <c r="J520" s="5"/>
      <c r="K520" s="5"/>
      <c r="L520" s="5"/>
      <c r="M520" s="5"/>
      <c r="N520" s="5"/>
      <c r="O520" s="5"/>
    </row>
    <row r="521" spans="4:15">
      <c r="D521" s="121"/>
      <c r="E521" s="5"/>
      <c r="F521" s="5"/>
      <c r="G521" s="5"/>
      <c r="H521" s="5"/>
      <c r="I521" s="5"/>
      <c r="J521" s="5"/>
      <c r="K521" s="5"/>
      <c r="L521" s="5"/>
      <c r="M521" s="5"/>
      <c r="N521" s="5"/>
      <c r="O521" s="5"/>
    </row>
    <row r="522" spans="4:15">
      <c r="D522" s="121"/>
      <c r="E522" s="5"/>
      <c r="F522" s="5"/>
      <c r="G522" s="5"/>
      <c r="H522" s="5"/>
      <c r="I522" s="5"/>
      <c r="J522" s="5"/>
      <c r="K522" s="5"/>
      <c r="L522" s="5"/>
      <c r="M522" s="5"/>
      <c r="N522" s="5"/>
      <c r="O522" s="5"/>
    </row>
    <row r="523" spans="4:15">
      <c r="D523" s="121"/>
      <c r="E523" s="5"/>
      <c r="F523" s="5"/>
      <c r="G523" s="5"/>
      <c r="H523" s="5"/>
      <c r="I523" s="5"/>
      <c r="J523" s="5"/>
      <c r="K523" s="5"/>
      <c r="L523" s="5"/>
      <c r="M523" s="5"/>
      <c r="N523" s="5"/>
      <c r="O523" s="5"/>
    </row>
    <row r="524" spans="4:15">
      <c r="D524" s="121"/>
      <c r="E524" s="5"/>
      <c r="F524" s="5"/>
      <c r="G524" s="5"/>
      <c r="H524" s="5"/>
      <c r="I524" s="5"/>
      <c r="J524" s="5"/>
      <c r="K524" s="5"/>
      <c r="L524" s="5"/>
      <c r="M524" s="5"/>
      <c r="N524" s="5"/>
      <c r="O524" s="5"/>
    </row>
    <row r="525" spans="4:15">
      <c r="D525" s="121"/>
      <c r="E525" s="5"/>
      <c r="F525" s="5"/>
      <c r="G525" s="5"/>
      <c r="H525" s="5"/>
      <c r="I525" s="5"/>
      <c r="J525" s="5"/>
      <c r="K525" s="5"/>
      <c r="L525" s="5"/>
      <c r="M525" s="5"/>
      <c r="N525" s="5"/>
      <c r="O525" s="5"/>
    </row>
    <row r="526" spans="4:15">
      <c r="D526" s="121"/>
      <c r="E526" s="5"/>
      <c r="F526" s="5"/>
      <c r="G526" s="5"/>
      <c r="H526" s="5"/>
      <c r="I526" s="5"/>
      <c r="J526" s="5"/>
      <c r="K526" s="5"/>
      <c r="L526" s="5"/>
      <c r="M526" s="5"/>
      <c r="N526" s="5"/>
      <c r="O526" s="5"/>
    </row>
    <row r="527" spans="4:15">
      <c r="D527" s="121"/>
      <c r="E527" s="5"/>
      <c r="F527" s="5"/>
      <c r="G527" s="5"/>
      <c r="H527" s="5"/>
      <c r="I527" s="5"/>
      <c r="J527" s="5"/>
      <c r="K527" s="5"/>
      <c r="L527" s="5"/>
      <c r="M527" s="5"/>
      <c r="N527" s="5"/>
      <c r="O527" s="5"/>
    </row>
    <row r="528" spans="4:15">
      <c r="D528" s="121"/>
      <c r="E528" s="5"/>
      <c r="F528" s="5"/>
      <c r="G528" s="5"/>
      <c r="H528" s="5"/>
      <c r="I528" s="5"/>
      <c r="J528" s="5"/>
      <c r="K528" s="5"/>
      <c r="L528" s="5"/>
      <c r="M528" s="5"/>
      <c r="N528" s="5"/>
      <c r="O528" s="5"/>
    </row>
    <row r="529" spans="4:15">
      <c r="D529" s="121"/>
      <c r="E529" s="5"/>
      <c r="F529" s="5"/>
      <c r="G529" s="5"/>
      <c r="H529" s="5"/>
      <c r="I529" s="5"/>
      <c r="J529" s="5"/>
      <c r="K529" s="5"/>
      <c r="L529" s="5"/>
      <c r="M529" s="5"/>
      <c r="N529" s="5"/>
      <c r="O529" s="5"/>
    </row>
    <row r="530" spans="4:15">
      <c r="D530" s="121"/>
      <c r="E530" s="5"/>
      <c r="F530" s="5"/>
      <c r="G530" s="5"/>
      <c r="H530" s="5"/>
      <c r="I530" s="5"/>
      <c r="J530" s="5"/>
      <c r="K530" s="5"/>
      <c r="L530" s="5"/>
      <c r="M530" s="5"/>
      <c r="N530" s="5"/>
      <c r="O530" s="5"/>
    </row>
    <row r="531" spans="4:15">
      <c r="D531" s="121"/>
      <c r="E531" s="5"/>
      <c r="F531" s="5"/>
      <c r="G531" s="5"/>
      <c r="H531" s="5"/>
      <c r="I531" s="5"/>
      <c r="J531" s="5"/>
      <c r="K531" s="5"/>
      <c r="L531" s="5"/>
      <c r="M531" s="5"/>
      <c r="N531" s="5"/>
      <c r="O531" s="5"/>
    </row>
    <row r="532" spans="4:15">
      <c r="D532" s="121"/>
      <c r="E532" s="5"/>
      <c r="F532" s="5"/>
      <c r="G532" s="5"/>
      <c r="H532" s="5"/>
      <c r="I532" s="5"/>
      <c r="J532" s="5"/>
      <c r="K532" s="5"/>
      <c r="L532" s="5"/>
      <c r="M532" s="5"/>
      <c r="N532" s="5"/>
      <c r="O532" s="5"/>
    </row>
    <row r="533" spans="4:15">
      <c r="D533" s="121"/>
      <c r="E533" s="5"/>
      <c r="F533" s="5"/>
      <c r="G533" s="5"/>
      <c r="H533" s="5"/>
      <c r="I533" s="5"/>
      <c r="J533" s="5"/>
      <c r="K533" s="5"/>
      <c r="L533" s="5"/>
      <c r="M533" s="5"/>
      <c r="N533" s="5"/>
      <c r="O533" s="5"/>
    </row>
    <row r="534" spans="4:15">
      <c r="D534" s="121"/>
      <c r="E534" s="5"/>
      <c r="F534" s="5"/>
      <c r="G534" s="5"/>
      <c r="H534" s="5"/>
      <c r="I534" s="5"/>
      <c r="J534" s="5"/>
      <c r="K534" s="5"/>
      <c r="L534" s="5"/>
      <c r="M534" s="5"/>
      <c r="N534" s="5"/>
      <c r="O534" s="5"/>
    </row>
    <row r="535" spans="4:15">
      <c r="D535" s="121"/>
      <c r="E535" s="5"/>
      <c r="F535" s="5"/>
      <c r="G535" s="5"/>
      <c r="H535" s="5"/>
      <c r="I535" s="5"/>
      <c r="J535" s="5"/>
      <c r="K535" s="5"/>
      <c r="L535" s="5"/>
      <c r="M535" s="5"/>
      <c r="N535" s="5"/>
      <c r="O535" s="5"/>
    </row>
    <row r="536" spans="4:15">
      <c r="D536" s="121"/>
      <c r="E536" s="5"/>
      <c r="F536" s="5"/>
      <c r="G536" s="5"/>
      <c r="H536" s="5"/>
      <c r="I536" s="5"/>
      <c r="J536" s="5"/>
      <c r="K536" s="5"/>
      <c r="L536" s="5"/>
      <c r="M536" s="5"/>
      <c r="N536" s="5"/>
      <c r="O536" s="5"/>
    </row>
    <row r="537" spans="4:15">
      <c r="D537" s="121"/>
      <c r="E537" s="5"/>
      <c r="F537" s="5"/>
      <c r="G537" s="5"/>
      <c r="H537" s="5"/>
      <c r="I537" s="5"/>
      <c r="J537" s="5"/>
      <c r="K537" s="5"/>
      <c r="L537" s="5"/>
      <c r="M537" s="5"/>
      <c r="N537" s="5"/>
      <c r="O537" s="5"/>
    </row>
    <row r="538" spans="4:15">
      <c r="D538" s="121"/>
      <c r="E538" s="5"/>
      <c r="F538" s="5"/>
      <c r="G538" s="5"/>
      <c r="H538" s="5"/>
      <c r="I538" s="5"/>
      <c r="J538" s="5"/>
      <c r="K538" s="5"/>
      <c r="L538" s="5"/>
      <c r="M538" s="5"/>
      <c r="N538" s="5"/>
      <c r="O538" s="5"/>
    </row>
    <row r="539" spans="4:15">
      <c r="D539" s="121"/>
      <c r="E539" s="5"/>
      <c r="F539" s="5"/>
      <c r="G539" s="5"/>
      <c r="H539" s="5"/>
      <c r="I539" s="5"/>
      <c r="J539" s="5"/>
      <c r="K539" s="5"/>
      <c r="L539" s="5"/>
      <c r="M539" s="5"/>
      <c r="N539" s="5"/>
      <c r="O539" s="5"/>
    </row>
    <row r="540" spans="4:15">
      <c r="D540" s="121"/>
      <c r="E540" s="5"/>
      <c r="F540" s="5"/>
      <c r="G540" s="5"/>
      <c r="H540" s="5"/>
      <c r="I540" s="5"/>
      <c r="J540" s="5"/>
      <c r="K540" s="5"/>
      <c r="L540" s="5"/>
      <c r="M540" s="5"/>
      <c r="N540" s="5"/>
      <c r="O540" s="5"/>
    </row>
    <row r="541" spans="4:15">
      <c r="D541" s="121"/>
      <c r="E541" s="5"/>
      <c r="F541" s="5"/>
      <c r="G541" s="5"/>
      <c r="H541" s="5"/>
      <c r="I541" s="5"/>
      <c r="J541" s="5"/>
      <c r="K541" s="5"/>
      <c r="L541" s="5"/>
      <c r="M541" s="5"/>
      <c r="N541" s="5"/>
      <c r="O541" s="5"/>
    </row>
    <row r="542" spans="4:15">
      <c r="D542" s="121"/>
      <c r="E542" s="5"/>
      <c r="F542" s="5"/>
      <c r="G542" s="5"/>
      <c r="H542" s="5"/>
      <c r="I542" s="5"/>
      <c r="J542" s="5"/>
      <c r="K542" s="5"/>
      <c r="L542" s="5"/>
      <c r="M542" s="5"/>
      <c r="N542" s="5"/>
      <c r="O542" s="5"/>
    </row>
    <row r="543" spans="4:15">
      <c r="D543" s="121"/>
      <c r="E543" s="5"/>
      <c r="F543" s="5"/>
      <c r="G543" s="5"/>
      <c r="H543" s="5"/>
      <c r="I543" s="5"/>
      <c r="J543" s="5"/>
      <c r="K543" s="5"/>
      <c r="L543" s="5"/>
      <c r="M543" s="5"/>
      <c r="N543" s="5"/>
      <c r="O543" s="5"/>
    </row>
    <row r="544" spans="4:15">
      <c r="D544" s="121"/>
      <c r="E544" s="5"/>
      <c r="F544" s="5"/>
      <c r="G544" s="5"/>
      <c r="H544" s="5"/>
      <c r="I544" s="5"/>
      <c r="J544" s="5"/>
      <c r="K544" s="5"/>
      <c r="L544" s="5"/>
      <c r="M544" s="5"/>
      <c r="N544" s="5"/>
      <c r="O544" s="5"/>
    </row>
    <row r="545" spans="4:15">
      <c r="D545" s="121"/>
      <c r="E545" s="5"/>
      <c r="F545" s="5"/>
      <c r="G545" s="5"/>
      <c r="H545" s="5"/>
      <c r="I545" s="5"/>
      <c r="J545" s="5"/>
      <c r="K545" s="5"/>
      <c r="L545" s="5"/>
      <c r="M545" s="5"/>
      <c r="N545" s="5"/>
      <c r="O545" s="5"/>
    </row>
    <row r="546" spans="4:15">
      <c r="D546" s="121"/>
      <c r="E546" s="5"/>
      <c r="F546" s="5"/>
      <c r="G546" s="5"/>
      <c r="H546" s="5"/>
      <c r="I546" s="5"/>
      <c r="J546" s="5"/>
      <c r="K546" s="5"/>
      <c r="L546" s="5"/>
      <c r="M546" s="5"/>
      <c r="N546" s="5"/>
      <c r="O546" s="5"/>
    </row>
  </sheetData>
  <mergeCells count="203">
    <mergeCell ref="L30:L33"/>
    <mergeCell ref="M30:M33"/>
    <mergeCell ref="J28:J29"/>
    <mergeCell ref="K28:K29"/>
    <mergeCell ref="L28:L29"/>
    <mergeCell ref="M28:M29"/>
    <mergeCell ref="P51:P52"/>
    <mergeCell ref="P47:P48"/>
    <mergeCell ref="B49:B50"/>
    <mergeCell ref="C49:C50"/>
    <mergeCell ref="D49:D50"/>
    <mergeCell ref="E49:E50"/>
    <mergeCell ref="F49:F50"/>
    <mergeCell ref="H49:H50"/>
    <mergeCell ref="N49:N50"/>
    <mergeCell ref="O49:O50"/>
    <mergeCell ref="O51:O52"/>
    <mergeCell ref="I51:I52"/>
    <mergeCell ref="J49:J50"/>
    <mergeCell ref="K49:K50"/>
    <mergeCell ref="L49:L50"/>
    <mergeCell ref="M49:M50"/>
    <mergeCell ref="I49:I50"/>
    <mergeCell ref="B51:B52"/>
    <mergeCell ref="C51:C52"/>
    <mergeCell ref="D51:D52"/>
    <mergeCell ref="E51:E52"/>
    <mergeCell ref="F51:F52"/>
    <mergeCell ref="G51:G52"/>
    <mergeCell ref="H51:H52"/>
    <mergeCell ref="N51:N52"/>
    <mergeCell ref="J51:J52"/>
    <mergeCell ref="K51:K52"/>
    <mergeCell ref="L51:L52"/>
    <mergeCell ref="M51:M52"/>
    <mergeCell ref="G49:G50"/>
    <mergeCell ref="E25:E27"/>
    <mergeCell ref="B25:B27"/>
    <mergeCell ref="B10:B14"/>
    <mergeCell ref="C10:C14"/>
    <mergeCell ref="D10:D14"/>
    <mergeCell ref="E10:E14"/>
    <mergeCell ref="F10:F14"/>
    <mergeCell ref="H22:H24"/>
    <mergeCell ref="J22:J24"/>
    <mergeCell ref="K22:K24"/>
    <mergeCell ref="L22:L24"/>
    <mergeCell ref="M22:M24"/>
    <mergeCell ref="J25:J27"/>
    <mergeCell ref="N22:N24"/>
    <mergeCell ref="H10:H14"/>
    <mergeCell ref="B15:B17"/>
    <mergeCell ref="H18:H21"/>
    <mergeCell ref="I15:I17"/>
    <mergeCell ref="A49:A52"/>
    <mergeCell ref="A47:A48"/>
    <mergeCell ref="B30:B33"/>
    <mergeCell ref="C30:C33"/>
    <mergeCell ref="D30:D33"/>
    <mergeCell ref="E30:E33"/>
    <mergeCell ref="F30:F33"/>
    <mergeCell ref="I30:I33"/>
    <mergeCell ref="I43:I45"/>
    <mergeCell ref="B36:B37"/>
    <mergeCell ref="C36:C37"/>
    <mergeCell ref="D36:D37"/>
    <mergeCell ref="E36:E37"/>
    <mergeCell ref="F36:F37"/>
    <mergeCell ref="G36:G37"/>
    <mergeCell ref="H36:H37"/>
    <mergeCell ref="I36:I37"/>
    <mergeCell ref="H30:H33"/>
    <mergeCell ref="A30:A37"/>
    <mergeCell ref="A43:A45"/>
    <mergeCell ref="B43:B45"/>
    <mergeCell ref="A38:A42"/>
    <mergeCell ref="B40:B42"/>
    <mergeCell ref="H40:H42"/>
    <mergeCell ref="Q8:Q9"/>
    <mergeCell ref="S8:S9"/>
    <mergeCell ref="J15:J17"/>
    <mergeCell ref="K15:K17"/>
    <mergeCell ref="L15:L17"/>
    <mergeCell ref="M15:M17"/>
    <mergeCell ref="J18:J21"/>
    <mergeCell ref="K18:K21"/>
    <mergeCell ref="L18:L21"/>
    <mergeCell ref="M18:M21"/>
    <mergeCell ref="N10:N14"/>
    <mergeCell ref="O10:O14"/>
    <mergeCell ref="R8:R9"/>
    <mergeCell ref="P8:P9"/>
    <mergeCell ref="N15:N17"/>
    <mergeCell ref="O15:O17"/>
    <mergeCell ref="N18:N21"/>
    <mergeCell ref="O18:O21"/>
    <mergeCell ref="A1:B5"/>
    <mergeCell ref="N7:O7"/>
    <mergeCell ref="B8:B9"/>
    <mergeCell ref="D8:D9"/>
    <mergeCell ref="H8:H9"/>
    <mergeCell ref="E7:H7"/>
    <mergeCell ref="C1:U2"/>
    <mergeCell ref="C3:U4"/>
    <mergeCell ref="C5:U5"/>
    <mergeCell ref="P7:U7"/>
    <mergeCell ref="C8:C9"/>
    <mergeCell ref="E8:E9"/>
    <mergeCell ref="A7:D7"/>
    <mergeCell ref="I7:I9"/>
    <mergeCell ref="J7:M7"/>
    <mergeCell ref="J8:J9"/>
    <mergeCell ref="K8:K9"/>
    <mergeCell ref="L8:L9"/>
    <mergeCell ref="M8:M9"/>
    <mergeCell ref="F8:F9"/>
    <mergeCell ref="N8:O8"/>
    <mergeCell ref="G8:G9"/>
    <mergeCell ref="A8:A9"/>
    <mergeCell ref="T8:U8"/>
    <mergeCell ref="G43:G45"/>
    <mergeCell ref="G30:G33"/>
    <mergeCell ref="N43:N45"/>
    <mergeCell ref="O43:O45"/>
    <mergeCell ref="C43:C45"/>
    <mergeCell ref="D43:D45"/>
    <mergeCell ref="E43:E45"/>
    <mergeCell ref="F43:F45"/>
    <mergeCell ref="H43:H45"/>
    <mergeCell ref="K40:K42"/>
    <mergeCell ref="L40:L42"/>
    <mergeCell ref="M40:M42"/>
    <mergeCell ref="J43:J45"/>
    <mergeCell ref="K43:K45"/>
    <mergeCell ref="L43:L45"/>
    <mergeCell ref="M43:M45"/>
    <mergeCell ref="O36:O37"/>
    <mergeCell ref="O40:O42"/>
    <mergeCell ref="C40:C42"/>
    <mergeCell ref="D40:D42"/>
    <mergeCell ref="E40:E42"/>
    <mergeCell ref="F40:F42"/>
    <mergeCell ref="G40:G42"/>
    <mergeCell ref="N36:N37"/>
    <mergeCell ref="A10:A29"/>
    <mergeCell ref="B28:B29"/>
    <mergeCell ref="C28:C29"/>
    <mergeCell ref="E28:E29"/>
    <mergeCell ref="F28:F29"/>
    <mergeCell ref="G28:G29"/>
    <mergeCell ref="H28:H29"/>
    <mergeCell ref="I28:I29"/>
    <mergeCell ref="G10:G14"/>
    <mergeCell ref="G15:G17"/>
    <mergeCell ref="G18:G21"/>
    <mergeCell ref="G22:G24"/>
    <mergeCell ref="D18:D21"/>
    <mergeCell ref="C25:C27"/>
    <mergeCell ref="B22:B24"/>
    <mergeCell ref="C22:C24"/>
    <mergeCell ref="D22:D24"/>
    <mergeCell ref="D25:D27"/>
    <mergeCell ref="H25:H27"/>
    <mergeCell ref="F22:F24"/>
    <mergeCell ref="G25:G27"/>
    <mergeCell ref="E22:E24"/>
    <mergeCell ref="I18:I21"/>
    <mergeCell ref="I22:I24"/>
    <mergeCell ref="I10:I14"/>
    <mergeCell ref="J10:J14"/>
    <mergeCell ref="K10:K14"/>
    <mergeCell ref="L10:L14"/>
    <mergeCell ref="M10:M14"/>
    <mergeCell ref="C15:C17"/>
    <mergeCell ref="D15:D17"/>
    <mergeCell ref="C18:C21"/>
    <mergeCell ref="E15:E17"/>
    <mergeCell ref="F15:F17"/>
    <mergeCell ref="H15:H17"/>
    <mergeCell ref="B18:B21"/>
    <mergeCell ref="F25:F27"/>
    <mergeCell ref="N40:N42"/>
    <mergeCell ref="I40:I42"/>
    <mergeCell ref="O22:O24"/>
    <mergeCell ref="E18:E21"/>
    <mergeCell ref="F18:F21"/>
    <mergeCell ref="M25:M27"/>
    <mergeCell ref="J40:J42"/>
    <mergeCell ref="N25:N27"/>
    <mergeCell ref="O25:O27"/>
    <mergeCell ref="I25:I27"/>
    <mergeCell ref="K25:K27"/>
    <mergeCell ref="L25:L27"/>
    <mergeCell ref="J36:J37"/>
    <mergeCell ref="K36:K37"/>
    <mergeCell ref="L36:L37"/>
    <mergeCell ref="M36:M37"/>
    <mergeCell ref="N30:N33"/>
    <mergeCell ref="O30:O33"/>
    <mergeCell ref="N28:N29"/>
    <mergeCell ref="O28:O29"/>
    <mergeCell ref="J30:J33"/>
    <mergeCell ref="K30:K33"/>
  </mergeCells>
  <pageMargins left="0.51181102362204722" right="0.51181102362204722" top="0.51181102362204722" bottom="0.35433070866141736" header="0.31496062992125984" footer="0.31496062992125984"/>
  <pageSetup paperSize="123" scale="31" orientation="landscape" r:id="rId1"/>
  <drawing r:id="rId2"/>
  <legacyDrawing r:id="rId3"/>
</worksheet>
</file>

<file path=xl/worksheets/sheet2.xml><?xml version="1.0" encoding="utf-8"?>
<worksheet xmlns="http://schemas.openxmlformats.org/spreadsheetml/2006/main" xmlns:r="http://schemas.openxmlformats.org/officeDocument/2006/relationships">
  <dimension ref="B1:H52"/>
  <sheetViews>
    <sheetView tabSelected="1" view="pageBreakPreview" zoomScale="115" zoomScaleSheetLayoutView="115" workbookViewId="0">
      <selection activeCell="C13" sqref="C13"/>
    </sheetView>
  </sheetViews>
  <sheetFormatPr baseColWidth="10" defaultRowHeight="15"/>
  <cols>
    <col min="1" max="1" width="4.7109375" customWidth="1"/>
    <col min="2" max="2" width="36.28515625" customWidth="1"/>
    <col min="3" max="3" width="57" customWidth="1"/>
    <col min="4" max="4" width="26.85546875" customWidth="1"/>
    <col min="5" max="5" width="3.85546875" customWidth="1"/>
    <col min="6" max="6" width="23.7109375" customWidth="1"/>
    <col min="7" max="8" width="13.28515625" customWidth="1"/>
  </cols>
  <sheetData>
    <row r="1" spans="2:8" ht="15" customHeight="1">
      <c r="B1" s="215"/>
      <c r="C1" s="216" t="s">
        <v>204</v>
      </c>
      <c r="D1" s="216"/>
      <c r="E1" s="216"/>
      <c r="F1" s="216"/>
      <c r="G1" s="216"/>
      <c r="H1" s="216"/>
    </row>
    <row r="2" spans="2:8" ht="15.75" customHeight="1">
      <c r="B2" s="215"/>
      <c r="C2" s="216"/>
      <c r="D2" s="216"/>
      <c r="E2" s="216"/>
      <c r="F2" s="216"/>
      <c r="G2" s="216"/>
      <c r="H2" s="216"/>
    </row>
    <row r="3" spans="2:8" ht="15" customHeight="1">
      <c r="B3" s="215"/>
      <c r="C3" s="216" t="s">
        <v>2</v>
      </c>
      <c r="D3" s="216"/>
      <c r="E3" s="216"/>
      <c r="F3" s="216"/>
      <c r="G3" s="216"/>
      <c r="H3" s="216"/>
    </row>
    <row r="4" spans="2:8" ht="15.75" customHeight="1">
      <c r="B4" s="215"/>
      <c r="C4" s="216"/>
      <c r="D4" s="216"/>
      <c r="E4" s="216"/>
      <c r="F4" s="216"/>
      <c r="G4" s="216"/>
      <c r="H4" s="216"/>
    </row>
    <row r="5" spans="2:8" ht="26.25">
      <c r="B5" s="215"/>
      <c r="C5" s="216" t="s">
        <v>385</v>
      </c>
      <c r="D5" s="216"/>
      <c r="E5" s="216"/>
      <c r="F5" s="216"/>
      <c r="G5" s="216"/>
      <c r="H5" s="216"/>
    </row>
    <row r="6" spans="2:8" ht="3" customHeight="1" thickBot="1"/>
    <row r="7" spans="2:8" ht="6.75" customHeight="1" thickBot="1">
      <c r="B7" s="217"/>
      <c r="C7" s="218"/>
      <c r="D7" s="218"/>
      <c r="E7" s="218"/>
      <c r="F7" s="218"/>
      <c r="G7" s="218"/>
      <c r="H7" s="219"/>
    </row>
    <row r="8" spans="2:8" ht="15.75">
      <c r="B8" s="220" t="s">
        <v>355</v>
      </c>
      <c r="C8" s="221"/>
      <c r="D8" s="221"/>
      <c r="E8" s="221"/>
      <c r="F8" s="221"/>
      <c r="G8" s="221"/>
      <c r="H8" s="222"/>
    </row>
    <row r="9" spans="2:8" ht="15.75" customHeight="1">
      <c r="B9" s="223" t="s">
        <v>159</v>
      </c>
      <c r="C9" s="224" t="s">
        <v>23</v>
      </c>
      <c r="D9" s="224" t="s">
        <v>47</v>
      </c>
      <c r="E9" s="224" t="s">
        <v>24</v>
      </c>
      <c r="F9" s="224"/>
      <c r="G9" s="224" t="s">
        <v>48</v>
      </c>
      <c r="H9" s="225"/>
    </row>
    <row r="10" spans="2:8" ht="15.75">
      <c r="B10" s="223"/>
      <c r="C10" s="224"/>
      <c r="D10" s="224"/>
      <c r="E10" s="224"/>
      <c r="F10" s="224"/>
      <c r="G10" s="142" t="s">
        <v>50</v>
      </c>
      <c r="H10" s="143" t="s">
        <v>51</v>
      </c>
    </row>
    <row r="11" spans="2:8" ht="15.75">
      <c r="B11" s="212" t="s">
        <v>158</v>
      </c>
      <c r="C11" s="213"/>
      <c r="D11" s="213"/>
      <c r="E11" s="213"/>
      <c r="F11" s="213"/>
      <c r="G11" s="213"/>
      <c r="H11" s="214"/>
    </row>
    <row r="12" spans="2:8" ht="79.5" customHeight="1">
      <c r="B12" s="226" t="s">
        <v>178</v>
      </c>
      <c r="C12" s="35" t="s">
        <v>397</v>
      </c>
      <c r="D12" s="139" t="s">
        <v>398</v>
      </c>
      <c r="E12" s="227" t="s">
        <v>176</v>
      </c>
      <c r="F12" s="227"/>
      <c r="G12" s="36">
        <v>43862</v>
      </c>
      <c r="H12" s="39">
        <v>44195</v>
      </c>
    </row>
    <row r="13" spans="2:8" ht="33.75" customHeight="1">
      <c r="B13" s="226"/>
      <c r="C13" s="35" t="s">
        <v>399</v>
      </c>
      <c r="D13" s="139" t="s">
        <v>388</v>
      </c>
      <c r="E13" s="227" t="s">
        <v>160</v>
      </c>
      <c r="F13" s="227"/>
      <c r="G13" s="36">
        <v>43922</v>
      </c>
      <c r="H13" s="39">
        <v>44166</v>
      </c>
    </row>
    <row r="14" spans="2:8" ht="15.75" customHeight="1">
      <c r="B14" s="212" t="s">
        <v>381</v>
      </c>
      <c r="C14" s="213"/>
      <c r="D14" s="213"/>
      <c r="E14" s="213"/>
      <c r="F14" s="213"/>
      <c r="G14" s="213"/>
      <c r="H14" s="214"/>
    </row>
    <row r="15" spans="2:8" ht="30">
      <c r="B15" s="228" t="s">
        <v>179</v>
      </c>
      <c r="C15" s="37" t="s">
        <v>400</v>
      </c>
      <c r="D15" s="139" t="s">
        <v>401</v>
      </c>
      <c r="E15" s="231" t="s">
        <v>176</v>
      </c>
      <c r="F15" s="232"/>
      <c r="G15" s="36">
        <v>43862</v>
      </c>
      <c r="H15" s="144">
        <v>44075</v>
      </c>
    </row>
    <row r="16" spans="2:8" ht="30">
      <c r="B16" s="229"/>
      <c r="C16" s="37" t="s">
        <v>342</v>
      </c>
      <c r="D16" s="139" t="s">
        <v>183</v>
      </c>
      <c r="E16" s="231" t="s">
        <v>176</v>
      </c>
      <c r="F16" s="232"/>
      <c r="G16" s="36">
        <v>43862</v>
      </c>
      <c r="H16" s="39">
        <v>44166</v>
      </c>
    </row>
    <row r="17" spans="2:8">
      <c r="B17" s="229"/>
      <c r="C17" s="37" t="s">
        <v>343</v>
      </c>
      <c r="D17" s="139" t="s">
        <v>344</v>
      </c>
      <c r="E17" s="231" t="s">
        <v>176</v>
      </c>
      <c r="F17" s="232"/>
      <c r="G17" s="36">
        <v>43862</v>
      </c>
      <c r="H17" s="39">
        <v>44166</v>
      </c>
    </row>
    <row r="18" spans="2:8" ht="156" customHeight="1">
      <c r="B18" s="230"/>
      <c r="C18" s="37" t="s">
        <v>426</v>
      </c>
      <c r="D18" s="139" t="s">
        <v>345</v>
      </c>
      <c r="E18" s="231" t="s">
        <v>176</v>
      </c>
      <c r="F18" s="232"/>
      <c r="G18" s="36">
        <v>43862</v>
      </c>
      <c r="H18" s="39">
        <v>44166</v>
      </c>
    </row>
    <row r="19" spans="2:8" ht="69.75" customHeight="1">
      <c r="B19" s="134" t="s">
        <v>180</v>
      </c>
      <c r="C19" s="37" t="s">
        <v>389</v>
      </c>
      <c r="D19" s="139" t="s">
        <v>202</v>
      </c>
      <c r="E19" s="231" t="s">
        <v>176</v>
      </c>
      <c r="F19" s="232"/>
      <c r="G19" s="36">
        <v>43862</v>
      </c>
      <c r="H19" s="39">
        <v>44166</v>
      </c>
    </row>
    <row r="20" spans="2:8" ht="69" customHeight="1">
      <c r="B20" s="134" t="s">
        <v>180</v>
      </c>
      <c r="C20" s="37" t="s">
        <v>390</v>
      </c>
      <c r="D20" s="139" t="s">
        <v>202</v>
      </c>
      <c r="E20" s="231" t="s">
        <v>176</v>
      </c>
      <c r="F20" s="232"/>
      <c r="G20" s="36">
        <v>43862</v>
      </c>
      <c r="H20" s="39">
        <v>44166</v>
      </c>
    </row>
    <row r="21" spans="2:8" ht="89.25" customHeight="1">
      <c r="B21" s="141" t="s">
        <v>181</v>
      </c>
      <c r="C21" s="37" t="s">
        <v>425</v>
      </c>
      <c r="D21" s="139" t="s">
        <v>402</v>
      </c>
      <c r="E21" s="233" t="s">
        <v>145</v>
      </c>
      <c r="F21" s="233"/>
      <c r="G21" s="36">
        <v>43862</v>
      </c>
      <c r="H21" s="39">
        <v>44166</v>
      </c>
    </row>
    <row r="22" spans="2:8" ht="53.25" customHeight="1">
      <c r="B22" s="134" t="s">
        <v>182</v>
      </c>
      <c r="C22" s="37" t="s">
        <v>201</v>
      </c>
      <c r="D22" s="139" t="s">
        <v>184</v>
      </c>
      <c r="E22" s="231" t="s">
        <v>176</v>
      </c>
      <c r="F22" s="232"/>
      <c r="G22" s="36">
        <v>44166</v>
      </c>
      <c r="H22" s="39">
        <v>44195</v>
      </c>
    </row>
    <row r="23" spans="2:8" ht="15.75" customHeight="1">
      <c r="B23" s="212" t="s">
        <v>185</v>
      </c>
      <c r="C23" s="213"/>
      <c r="D23" s="213"/>
      <c r="E23" s="213"/>
      <c r="F23" s="213"/>
      <c r="G23" s="213"/>
      <c r="H23" s="214"/>
    </row>
    <row r="24" spans="2:8" ht="45" customHeight="1">
      <c r="B24" s="228" t="s">
        <v>186</v>
      </c>
      <c r="C24" s="37" t="s">
        <v>403</v>
      </c>
      <c r="D24" s="38" t="s">
        <v>347</v>
      </c>
      <c r="E24" s="227" t="s">
        <v>321</v>
      </c>
      <c r="F24" s="227"/>
      <c r="G24" s="36">
        <v>43831</v>
      </c>
      <c r="H24" s="36">
        <v>43920</v>
      </c>
    </row>
    <row r="25" spans="2:8" ht="33.75" customHeight="1">
      <c r="B25" s="229"/>
      <c r="C25" s="37" t="s">
        <v>404</v>
      </c>
      <c r="D25" s="38" t="s">
        <v>347</v>
      </c>
      <c r="E25" s="227" t="s">
        <v>321</v>
      </c>
      <c r="F25" s="227"/>
      <c r="G25" s="36">
        <v>43831</v>
      </c>
      <c r="H25" s="36">
        <v>43920</v>
      </c>
    </row>
    <row r="26" spans="2:8" ht="30">
      <c r="B26" s="229"/>
      <c r="C26" s="37" t="s">
        <v>405</v>
      </c>
      <c r="D26" s="38" t="s">
        <v>406</v>
      </c>
      <c r="E26" s="227" t="s">
        <v>321</v>
      </c>
      <c r="F26" s="227"/>
      <c r="G26" s="36">
        <v>43983</v>
      </c>
      <c r="H26" s="39">
        <v>44044</v>
      </c>
    </row>
    <row r="27" spans="2:8" ht="32.25" customHeight="1">
      <c r="B27" s="228" t="s">
        <v>187</v>
      </c>
      <c r="C27" s="37" t="s">
        <v>407</v>
      </c>
      <c r="D27" s="38" t="s">
        <v>408</v>
      </c>
      <c r="E27" s="227" t="s">
        <v>346</v>
      </c>
      <c r="F27" s="227"/>
      <c r="G27" s="36">
        <v>43862</v>
      </c>
      <c r="H27" s="39">
        <v>43983</v>
      </c>
    </row>
    <row r="28" spans="2:8" ht="45" customHeight="1">
      <c r="B28" s="229"/>
      <c r="C28" s="37" t="s">
        <v>409</v>
      </c>
      <c r="D28" s="38" t="s">
        <v>410</v>
      </c>
      <c r="E28" s="227" t="s">
        <v>346</v>
      </c>
      <c r="F28" s="227"/>
      <c r="G28" s="36">
        <v>43862</v>
      </c>
      <c r="H28" s="39">
        <v>43983</v>
      </c>
    </row>
    <row r="29" spans="2:8" ht="33" customHeight="1">
      <c r="B29" s="229"/>
      <c r="C29" s="37" t="s">
        <v>200</v>
      </c>
      <c r="D29" s="145" t="s">
        <v>411</v>
      </c>
      <c r="E29" s="227" t="s">
        <v>346</v>
      </c>
      <c r="F29" s="227"/>
      <c r="G29" s="36">
        <v>43862</v>
      </c>
      <c r="H29" s="39">
        <v>44166</v>
      </c>
    </row>
    <row r="30" spans="2:8" ht="32.25" customHeight="1">
      <c r="B30" s="230"/>
      <c r="C30" s="37" t="s">
        <v>348</v>
      </c>
      <c r="D30" s="38" t="s">
        <v>349</v>
      </c>
      <c r="E30" s="227" t="s">
        <v>321</v>
      </c>
      <c r="F30" s="227"/>
      <c r="G30" s="36">
        <v>43862</v>
      </c>
      <c r="H30" s="39">
        <v>44166</v>
      </c>
    </row>
    <row r="31" spans="2:8" ht="105.75" customHeight="1">
      <c r="B31" s="228" t="s">
        <v>188</v>
      </c>
      <c r="C31" s="37" t="s">
        <v>350</v>
      </c>
      <c r="D31" s="38" t="s">
        <v>351</v>
      </c>
      <c r="E31" s="227" t="s">
        <v>30</v>
      </c>
      <c r="F31" s="227"/>
      <c r="G31" s="36">
        <v>43862</v>
      </c>
      <c r="H31" s="39">
        <v>44166</v>
      </c>
    </row>
    <row r="32" spans="2:8" ht="75">
      <c r="B32" s="229"/>
      <c r="C32" s="37" t="s">
        <v>412</v>
      </c>
      <c r="D32" s="38" t="s">
        <v>370</v>
      </c>
      <c r="E32" s="227" t="s">
        <v>30</v>
      </c>
      <c r="F32" s="227"/>
      <c r="G32" s="36">
        <v>43862</v>
      </c>
      <c r="H32" s="39">
        <v>44166</v>
      </c>
    </row>
    <row r="33" spans="2:8" ht="48.75" customHeight="1">
      <c r="B33" s="229"/>
      <c r="C33" s="37" t="s">
        <v>413</v>
      </c>
      <c r="D33" s="38" t="s">
        <v>414</v>
      </c>
      <c r="E33" s="227" t="s">
        <v>30</v>
      </c>
      <c r="F33" s="227"/>
      <c r="G33" s="36">
        <v>43862</v>
      </c>
      <c r="H33" s="39">
        <v>44166</v>
      </c>
    </row>
    <row r="34" spans="2:8" ht="34.5" customHeight="1">
      <c r="B34" s="228" t="s">
        <v>189</v>
      </c>
      <c r="C34" s="37" t="s">
        <v>415</v>
      </c>
      <c r="D34" s="38" t="s">
        <v>392</v>
      </c>
      <c r="E34" s="227" t="s">
        <v>32</v>
      </c>
      <c r="F34" s="227"/>
      <c r="G34" s="36">
        <v>43832</v>
      </c>
      <c r="H34" s="39">
        <v>44011</v>
      </c>
    </row>
    <row r="35" spans="2:8" ht="48.75" customHeight="1">
      <c r="B35" s="229"/>
      <c r="C35" s="37" t="s">
        <v>391</v>
      </c>
      <c r="D35" s="38" t="s">
        <v>352</v>
      </c>
      <c r="E35" s="227" t="s">
        <v>32</v>
      </c>
      <c r="F35" s="227"/>
      <c r="G35" s="36">
        <v>43984</v>
      </c>
      <c r="H35" s="144">
        <v>44195</v>
      </c>
    </row>
    <row r="36" spans="2:8">
      <c r="B36" s="230"/>
      <c r="C36" s="37" t="s">
        <v>353</v>
      </c>
      <c r="D36" s="38" t="s">
        <v>354</v>
      </c>
      <c r="E36" s="227" t="s">
        <v>32</v>
      </c>
      <c r="F36" s="227"/>
      <c r="G36" s="36">
        <v>43984</v>
      </c>
      <c r="H36" s="39">
        <v>44195</v>
      </c>
    </row>
    <row r="37" spans="2:8" ht="45" customHeight="1">
      <c r="B37" s="134" t="s">
        <v>190</v>
      </c>
      <c r="C37" s="37" t="s">
        <v>191</v>
      </c>
      <c r="D37" s="38" t="s">
        <v>371</v>
      </c>
      <c r="E37" s="227" t="s">
        <v>193</v>
      </c>
      <c r="F37" s="227"/>
      <c r="G37" s="36">
        <v>43984</v>
      </c>
      <c r="H37" s="39">
        <v>44195</v>
      </c>
    </row>
    <row r="38" spans="2:8" ht="15.75" customHeight="1" thickBot="1">
      <c r="B38" s="235" t="s">
        <v>194</v>
      </c>
      <c r="C38" s="236"/>
      <c r="D38" s="236"/>
      <c r="E38" s="236"/>
      <c r="F38" s="236"/>
      <c r="G38" s="236"/>
      <c r="H38" s="237"/>
    </row>
    <row r="39" spans="2:8" ht="78" customHeight="1">
      <c r="B39" s="238" t="s">
        <v>356</v>
      </c>
      <c r="C39" s="135" t="s">
        <v>416</v>
      </c>
      <c r="D39" s="136" t="s">
        <v>417</v>
      </c>
      <c r="E39" s="240" t="s">
        <v>193</v>
      </c>
      <c r="F39" s="240"/>
      <c r="G39" s="137">
        <v>43862</v>
      </c>
      <c r="H39" s="138">
        <v>43920</v>
      </c>
    </row>
    <row r="40" spans="2:8" ht="47.25" customHeight="1">
      <c r="B40" s="226"/>
      <c r="C40" s="37" t="s">
        <v>418</v>
      </c>
      <c r="D40" s="38" t="s">
        <v>419</v>
      </c>
      <c r="E40" s="227" t="s">
        <v>193</v>
      </c>
      <c r="F40" s="227"/>
      <c r="G40" s="36">
        <v>43920</v>
      </c>
      <c r="H40" s="39">
        <v>44195</v>
      </c>
    </row>
    <row r="41" spans="2:8" ht="60" customHeight="1">
      <c r="B41" s="239"/>
      <c r="C41" s="37" t="s">
        <v>420</v>
      </c>
      <c r="D41" s="38" t="s">
        <v>421</v>
      </c>
      <c r="E41" s="227" t="s">
        <v>422</v>
      </c>
      <c r="F41" s="227"/>
      <c r="G41" s="36">
        <v>43920</v>
      </c>
      <c r="H41" s="39">
        <v>44195</v>
      </c>
    </row>
    <row r="42" spans="2:8" ht="15.75" customHeight="1">
      <c r="B42" s="241" t="s">
        <v>195</v>
      </c>
      <c r="C42" s="242"/>
      <c r="D42" s="242"/>
      <c r="E42" s="242"/>
      <c r="F42" s="242"/>
      <c r="G42" s="242"/>
      <c r="H42" s="243"/>
    </row>
    <row r="43" spans="2:8" ht="45.75" thickBot="1">
      <c r="B43" s="40" t="s">
        <v>196</v>
      </c>
      <c r="C43" s="41" t="s">
        <v>393</v>
      </c>
      <c r="D43" s="140" t="s">
        <v>357</v>
      </c>
      <c r="E43" s="234" t="s">
        <v>197</v>
      </c>
      <c r="F43" s="234"/>
      <c r="G43" s="42">
        <v>43862</v>
      </c>
      <c r="H43" s="43">
        <v>44195</v>
      </c>
    </row>
    <row r="45" spans="2:8">
      <c r="B45" s="44" t="s">
        <v>3</v>
      </c>
      <c r="C45" s="44"/>
      <c r="D45" s="44" t="s">
        <v>10</v>
      </c>
      <c r="G45" s="44" t="s">
        <v>12</v>
      </c>
      <c r="H45" s="45"/>
    </row>
    <row r="46" spans="2:8">
      <c r="B46" s="44"/>
      <c r="C46" s="44"/>
      <c r="D46" s="44"/>
      <c r="G46" s="44"/>
      <c r="H46" s="45"/>
    </row>
    <row r="47" spans="2:8">
      <c r="B47" s="44"/>
      <c r="C47" s="44"/>
      <c r="D47" s="46"/>
      <c r="G47" s="44"/>
      <c r="H47" s="45"/>
    </row>
    <row r="48" spans="2:8">
      <c r="B48" s="47" t="s">
        <v>113</v>
      </c>
      <c r="D48" s="47" t="s">
        <v>17</v>
      </c>
      <c r="G48" s="47" t="s">
        <v>8</v>
      </c>
      <c r="H48" s="45"/>
    </row>
    <row r="49" spans="2:8">
      <c r="B49" s="48" t="s">
        <v>114</v>
      </c>
      <c r="D49" s="48" t="s">
        <v>16</v>
      </c>
      <c r="G49" s="48" t="s">
        <v>9</v>
      </c>
      <c r="H49" s="45"/>
    </row>
    <row r="50" spans="2:8">
      <c r="B50" s="48"/>
      <c r="C50" s="48"/>
      <c r="D50" s="48"/>
      <c r="G50" s="48"/>
      <c r="H50" s="45"/>
    </row>
    <row r="51" spans="2:8">
      <c r="B51" s="48" t="s">
        <v>384</v>
      </c>
      <c r="C51" s="48"/>
      <c r="D51" s="48" t="s">
        <v>386</v>
      </c>
      <c r="G51" s="48" t="s">
        <v>387</v>
      </c>
      <c r="H51" s="45"/>
    </row>
    <row r="52" spans="2:8">
      <c r="B52" s="48" t="s">
        <v>43</v>
      </c>
      <c r="C52" s="48"/>
      <c r="D52" s="48" t="s">
        <v>13</v>
      </c>
      <c r="G52" s="48" t="s">
        <v>14</v>
      </c>
      <c r="H52" s="45"/>
    </row>
  </sheetData>
  <mergeCells count="51">
    <mergeCell ref="B31:B33"/>
    <mergeCell ref="E31:F31"/>
    <mergeCell ref="E43:F43"/>
    <mergeCell ref="B34:B36"/>
    <mergeCell ref="E34:F34"/>
    <mergeCell ref="E35:F35"/>
    <mergeCell ref="E36:F36"/>
    <mergeCell ref="E37:F37"/>
    <mergeCell ref="B38:H38"/>
    <mergeCell ref="B39:B41"/>
    <mergeCell ref="E39:F39"/>
    <mergeCell ref="E40:F40"/>
    <mergeCell ref="E41:F41"/>
    <mergeCell ref="B42:H42"/>
    <mergeCell ref="E32:F32"/>
    <mergeCell ref="E33:F33"/>
    <mergeCell ref="E19:F19"/>
    <mergeCell ref="E20:F20"/>
    <mergeCell ref="E21:F21"/>
    <mergeCell ref="E22:F22"/>
    <mergeCell ref="B23:H23"/>
    <mergeCell ref="B24:B26"/>
    <mergeCell ref="E24:F24"/>
    <mergeCell ref="E25:F25"/>
    <mergeCell ref="E26:F26"/>
    <mergeCell ref="B27:B30"/>
    <mergeCell ref="E27:F27"/>
    <mergeCell ref="E28:F28"/>
    <mergeCell ref="E29:F29"/>
    <mergeCell ref="E30:F30"/>
    <mergeCell ref="B12:B13"/>
    <mergeCell ref="E12:F12"/>
    <mergeCell ref="E13:F13"/>
    <mergeCell ref="B14:H14"/>
    <mergeCell ref="B15:B18"/>
    <mergeCell ref="E15:F15"/>
    <mergeCell ref="E16:F16"/>
    <mergeCell ref="E17:F17"/>
    <mergeCell ref="E18:F18"/>
    <mergeCell ref="B11:H11"/>
    <mergeCell ref="B1:B5"/>
    <mergeCell ref="C1:H2"/>
    <mergeCell ref="C3:H4"/>
    <mergeCell ref="C5:H5"/>
    <mergeCell ref="B7:H7"/>
    <mergeCell ref="B8:H8"/>
    <mergeCell ref="B9:B10"/>
    <mergeCell ref="C9:C10"/>
    <mergeCell ref="D9:D10"/>
    <mergeCell ref="E9:F10"/>
    <mergeCell ref="G9:H9"/>
  </mergeCells>
  <printOptions horizontalCentered="1" verticalCentered="1"/>
  <pageMargins left="1.1023622047244095" right="0.70866141732283472" top="0.74803149606299213" bottom="0.74803149606299213" header="0.31496062992125984" footer="0.31496062992125984"/>
  <pageSetup paperSize="123" scale="70" orientation="landscape" r:id="rId1"/>
  <rowBreaks count="2" manualBreakCount="2">
    <brk id="22" max="9" man="1"/>
    <brk id="33" max="9" man="1"/>
  </rowBreaks>
  <drawing r:id="rId2"/>
</worksheet>
</file>

<file path=xl/worksheets/sheet3.xml><?xml version="1.0" encoding="utf-8"?>
<worksheet xmlns="http://schemas.openxmlformats.org/spreadsheetml/2006/main" xmlns:r="http://schemas.openxmlformats.org/officeDocument/2006/relationships">
  <dimension ref="E7:M19"/>
  <sheetViews>
    <sheetView topLeftCell="C1" workbookViewId="0">
      <selection activeCell="H17" sqref="H17:H19"/>
    </sheetView>
  </sheetViews>
  <sheetFormatPr baseColWidth="10" defaultRowHeight="15"/>
  <cols>
    <col min="6" max="6" width="24.7109375" customWidth="1"/>
    <col min="7" max="7" width="45" customWidth="1"/>
    <col min="8" max="8" width="18.85546875" customWidth="1"/>
  </cols>
  <sheetData>
    <row r="7" spans="5:13" ht="15.75" thickBot="1"/>
    <row r="8" spans="5:13">
      <c r="E8" s="244" t="s">
        <v>55</v>
      </c>
      <c r="F8" s="245"/>
      <c r="G8" s="246"/>
    </row>
    <row r="9" spans="5:13">
      <c r="E9" s="9">
        <v>1</v>
      </c>
      <c r="F9" s="8" t="s">
        <v>56</v>
      </c>
      <c r="G9" s="10" t="s">
        <v>58</v>
      </c>
      <c r="H9" t="s">
        <v>66</v>
      </c>
      <c r="M9" t="str">
        <f>CONCATENATE(E9,F9,G9)</f>
        <v>1RARA VEZNo se ha presentado en los últimos 5 años</v>
      </c>
    </row>
    <row r="10" spans="5:13">
      <c r="E10" s="9">
        <v>2</v>
      </c>
      <c r="F10" s="8" t="s">
        <v>57</v>
      </c>
      <c r="G10" s="10" t="s">
        <v>59</v>
      </c>
      <c r="H10" t="s">
        <v>67</v>
      </c>
      <c r="M10" t="str">
        <f>CONCATENATE(E10,F10,G10)</f>
        <v>2IMPROBABLESe presentó una vez en los últimos 5 años</v>
      </c>
    </row>
    <row r="11" spans="5:13">
      <c r="E11" s="9">
        <v>3</v>
      </c>
      <c r="F11" s="8" t="s">
        <v>60</v>
      </c>
      <c r="G11" s="10" t="s">
        <v>61</v>
      </c>
      <c r="H11" t="s">
        <v>68</v>
      </c>
      <c r="M11" t="str">
        <f t="shared" ref="M11:M13" si="0">CONCATENATE(E11,F11,G11)</f>
        <v>3POSIBLESe presentó una vez en los últimos 2 años</v>
      </c>
    </row>
    <row r="12" spans="5:13">
      <c r="E12" s="9">
        <v>4</v>
      </c>
      <c r="F12" s="8" t="s">
        <v>62</v>
      </c>
      <c r="G12" s="10" t="s">
        <v>63</v>
      </c>
      <c r="H12" t="s">
        <v>69</v>
      </c>
      <c r="M12" t="str">
        <f t="shared" si="0"/>
        <v>4ES PROBABLESe presentó una vez en el último año</v>
      </c>
    </row>
    <row r="13" spans="5:13" ht="15.75" thickBot="1">
      <c r="E13" s="11">
        <v>5</v>
      </c>
      <c r="F13" s="12" t="s">
        <v>64</v>
      </c>
      <c r="G13" s="13" t="s">
        <v>65</v>
      </c>
      <c r="H13" t="s">
        <v>70</v>
      </c>
      <c r="M13" t="str">
        <f t="shared" si="0"/>
        <v>5ES MUY SEGUROSe ha presentado mas de una vez en el año</v>
      </c>
    </row>
    <row r="15" spans="5:13" ht="15.75" thickBot="1"/>
    <row r="16" spans="5:13">
      <c r="E16" s="244" t="s">
        <v>102</v>
      </c>
      <c r="F16" s="245"/>
      <c r="G16" s="246"/>
    </row>
    <row r="17" spans="5:11">
      <c r="E17" s="9">
        <v>5</v>
      </c>
      <c r="F17" s="8" t="s">
        <v>103</v>
      </c>
      <c r="G17" s="10" t="s">
        <v>106</v>
      </c>
      <c r="H17" t="s">
        <v>110</v>
      </c>
      <c r="K17" t="str">
        <f>+CONCATENATE(E17,F17,G17)</f>
        <v>5MODERADOAfectación parcial al proceso y a la dependencia Genera medianas consecuencias para la entidad</v>
      </c>
    </row>
    <row r="18" spans="5:11">
      <c r="E18" s="9">
        <v>10</v>
      </c>
      <c r="F18" s="8" t="s">
        <v>104</v>
      </c>
      <c r="G18" s="10" t="s">
        <v>107</v>
      </c>
      <c r="H18" t="s">
        <v>111</v>
      </c>
      <c r="K18" t="str">
        <f t="shared" ref="K18:K19" si="1">+CONCATENATE(E18,F18,G18)</f>
        <v>10MAYORImpacto negativo de la Entidad. Genera altas consecuencias para la entidad.</v>
      </c>
    </row>
    <row r="19" spans="5:11" ht="15.75" thickBot="1">
      <c r="E19" s="11">
        <v>20</v>
      </c>
      <c r="F19" s="12" t="s">
        <v>105</v>
      </c>
      <c r="G19" s="13" t="s">
        <v>108</v>
      </c>
      <c r="H19" t="s">
        <v>112</v>
      </c>
      <c r="K19" t="str">
        <f t="shared" si="1"/>
        <v>20CATASTRÓFICOConsecuencias desastrosas sobre el sector. Genera consecuencias desastrosas para la entidad</v>
      </c>
    </row>
  </sheetData>
  <mergeCells count="2">
    <mergeCell ref="E8:G8"/>
    <mergeCell ref="E16:G16"/>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C1:AM69"/>
  <sheetViews>
    <sheetView topLeftCell="U1" workbookViewId="0">
      <selection activeCell="AL66" sqref="AL66"/>
    </sheetView>
  </sheetViews>
  <sheetFormatPr baseColWidth="10" defaultRowHeight="15"/>
  <cols>
    <col min="3" max="5" width="40.7109375" customWidth="1"/>
    <col min="6" max="7" width="12.28515625" style="87" customWidth="1"/>
    <col min="8" max="8" width="19.7109375" style="89" customWidth="1"/>
    <col min="9" max="10" width="13.28515625" style="87" customWidth="1"/>
    <col min="11" max="11" width="17.5703125" style="87" customWidth="1"/>
    <col min="12" max="14" width="23.140625" style="87" customWidth="1"/>
    <col min="15" max="15" width="11.42578125" style="87"/>
    <col min="17" max="17" width="24.7109375" customWidth="1"/>
    <col min="35" max="36" width="11.7109375" bestFit="1" customWidth="1"/>
    <col min="37" max="37" width="11.5703125" bestFit="1" customWidth="1"/>
    <col min="38" max="39" width="11.5703125" style="86" bestFit="1" customWidth="1"/>
  </cols>
  <sheetData>
    <row r="1" spans="3:39">
      <c r="F1" s="247">
        <v>1</v>
      </c>
      <c r="G1" s="247"/>
      <c r="H1" s="247"/>
      <c r="I1" s="258">
        <v>9</v>
      </c>
      <c r="J1" s="258"/>
      <c r="K1" s="258"/>
      <c r="M1" s="247">
        <v>12</v>
      </c>
      <c r="N1" s="247"/>
      <c r="O1" s="247"/>
      <c r="P1" s="247"/>
      <c r="Q1" s="247"/>
      <c r="R1" s="247"/>
      <c r="S1" s="247">
        <v>13</v>
      </c>
      <c r="T1" s="247"/>
      <c r="U1" s="247"/>
      <c r="V1" s="247">
        <v>14</v>
      </c>
      <c r="W1" s="247"/>
      <c r="X1" s="247"/>
      <c r="Y1" s="247">
        <v>15</v>
      </c>
      <c r="Z1" s="247"/>
      <c r="AA1" s="247"/>
      <c r="AB1" s="247">
        <v>16</v>
      </c>
      <c r="AC1" s="247"/>
      <c r="AD1" s="247"/>
      <c r="AE1" s="247">
        <v>20</v>
      </c>
      <c r="AF1" s="247"/>
      <c r="AG1" s="247"/>
      <c r="AI1" s="251" t="s">
        <v>305</v>
      </c>
      <c r="AJ1" s="251"/>
      <c r="AK1" s="251"/>
      <c r="AL1" s="250" t="s">
        <v>306</v>
      </c>
      <c r="AM1" s="250"/>
    </row>
    <row r="2" spans="3:39" hidden="1">
      <c r="C2" s="256" t="s">
        <v>5</v>
      </c>
      <c r="D2" s="147" t="s">
        <v>120</v>
      </c>
      <c r="E2" s="147" t="s">
        <v>121</v>
      </c>
      <c r="F2" s="227">
        <v>1</v>
      </c>
      <c r="G2" s="227">
        <v>20</v>
      </c>
      <c r="H2" s="227" t="s">
        <v>237</v>
      </c>
      <c r="I2" s="227">
        <v>5</v>
      </c>
      <c r="J2" s="227">
        <v>5</v>
      </c>
      <c r="K2" s="227"/>
      <c r="L2" s="227"/>
      <c r="M2" s="227">
        <v>4</v>
      </c>
      <c r="N2" s="227">
        <v>10</v>
      </c>
      <c r="O2" s="227" t="s">
        <v>279</v>
      </c>
      <c r="P2" s="256"/>
      <c r="Q2" s="147"/>
      <c r="R2" s="147"/>
      <c r="S2" s="227">
        <v>1</v>
      </c>
      <c r="T2" s="227">
        <v>5</v>
      </c>
      <c r="U2" s="227" t="s">
        <v>283</v>
      </c>
      <c r="V2" s="227">
        <v>3</v>
      </c>
      <c r="W2" s="227">
        <v>5</v>
      </c>
      <c r="X2" s="227" t="s">
        <v>283</v>
      </c>
      <c r="Y2" s="227">
        <v>3</v>
      </c>
      <c r="Z2" s="227">
        <v>5</v>
      </c>
      <c r="AA2" s="227" t="s">
        <v>291</v>
      </c>
      <c r="AB2" s="227">
        <v>0</v>
      </c>
      <c r="AC2" s="227">
        <v>0</v>
      </c>
      <c r="AD2" s="227" t="s">
        <v>295</v>
      </c>
      <c r="AE2" s="227"/>
      <c r="AF2" s="227"/>
      <c r="AG2" s="227"/>
      <c r="AI2" s="227">
        <f>(F2+I2+M2+S2+V2+Y2+AB2)/7</f>
        <v>2.4285714285714284</v>
      </c>
      <c r="AJ2" s="227">
        <f>(G2+J2+N2+T2+W2+Z2+AC2)/7</f>
        <v>7.1428571428571432</v>
      </c>
      <c r="AK2" s="227">
        <f>AI2*AJ2</f>
        <v>17.346938775510203</v>
      </c>
      <c r="AL2" s="227">
        <v>2</v>
      </c>
      <c r="AM2" s="227">
        <v>5</v>
      </c>
    </row>
    <row r="3" spans="3:39" hidden="1">
      <c r="C3" s="256"/>
      <c r="D3" s="147"/>
      <c r="E3" s="147"/>
      <c r="F3" s="227"/>
      <c r="G3" s="227"/>
      <c r="H3" s="227"/>
      <c r="I3" s="227"/>
      <c r="J3" s="227"/>
      <c r="K3" s="227"/>
      <c r="L3" s="227"/>
      <c r="M3" s="227"/>
      <c r="N3" s="227"/>
      <c r="O3" s="227"/>
      <c r="P3" s="256"/>
      <c r="Q3" s="147"/>
      <c r="R3" s="147"/>
      <c r="S3" s="227"/>
      <c r="T3" s="227"/>
      <c r="U3" s="227"/>
      <c r="V3" s="227"/>
      <c r="W3" s="227"/>
      <c r="X3" s="227"/>
      <c r="Y3" s="227"/>
      <c r="Z3" s="227"/>
      <c r="AA3" s="227"/>
      <c r="AB3" s="227"/>
      <c r="AC3" s="227"/>
      <c r="AD3" s="227"/>
      <c r="AE3" s="227"/>
      <c r="AF3" s="227"/>
      <c r="AG3" s="227"/>
      <c r="AI3" s="227"/>
      <c r="AJ3" s="227"/>
      <c r="AK3" s="227"/>
      <c r="AL3" s="227"/>
      <c r="AM3" s="227"/>
    </row>
    <row r="4" spans="3:39" hidden="1">
      <c r="C4" s="256"/>
      <c r="D4" s="147"/>
      <c r="E4" s="147"/>
      <c r="F4" s="227"/>
      <c r="G4" s="227"/>
      <c r="H4" s="227"/>
      <c r="I4" s="227"/>
      <c r="J4" s="227"/>
      <c r="K4" s="227"/>
      <c r="L4" s="227"/>
      <c r="M4" s="227"/>
      <c r="N4" s="227"/>
      <c r="O4" s="227"/>
      <c r="P4" s="256"/>
      <c r="Q4" s="147"/>
      <c r="R4" s="147"/>
      <c r="S4" s="227"/>
      <c r="T4" s="227"/>
      <c r="U4" s="227"/>
      <c r="V4" s="227"/>
      <c r="W4" s="227"/>
      <c r="X4" s="227"/>
      <c r="Y4" s="227"/>
      <c r="Z4" s="227"/>
      <c r="AA4" s="227"/>
      <c r="AB4" s="227"/>
      <c r="AC4" s="227"/>
      <c r="AD4" s="227"/>
      <c r="AE4" s="227"/>
      <c r="AF4" s="227"/>
      <c r="AG4" s="227"/>
      <c r="AI4" s="227"/>
      <c r="AJ4" s="227"/>
      <c r="AK4" s="227"/>
      <c r="AL4" s="227"/>
      <c r="AM4" s="227"/>
    </row>
    <row r="5" spans="3:39" hidden="1">
      <c r="C5" s="256"/>
      <c r="D5" s="147"/>
      <c r="E5" s="147"/>
      <c r="F5" s="227"/>
      <c r="G5" s="227"/>
      <c r="H5" s="227"/>
      <c r="I5" s="227"/>
      <c r="J5" s="227"/>
      <c r="K5" s="227"/>
      <c r="L5" s="227"/>
      <c r="M5" s="227"/>
      <c r="N5" s="227"/>
      <c r="O5" s="227"/>
      <c r="P5" s="256"/>
      <c r="Q5" s="147"/>
      <c r="R5" s="147"/>
      <c r="S5" s="227"/>
      <c r="T5" s="227"/>
      <c r="U5" s="227"/>
      <c r="V5" s="227"/>
      <c r="W5" s="227"/>
      <c r="X5" s="227"/>
      <c r="Y5" s="227"/>
      <c r="Z5" s="227"/>
      <c r="AA5" s="227"/>
      <c r="AB5" s="227"/>
      <c r="AC5" s="227"/>
      <c r="AD5" s="227"/>
      <c r="AE5" s="227"/>
      <c r="AF5" s="227"/>
      <c r="AG5" s="227"/>
      <c r="AI5" s="227"/>
      <c r="AJ5" s="227"/>
      <c r="AK5" s="227"/>
      <c r="AL5" s="227"/>
      <c r="AM5" s="227"/>
    </row>
    <row r="6" spans="3:39" hidden="1">
      <c r="C6" s="256"/>
      <c r="D6" s="147"/>
      <c r="E6" s="147"/>
      <c r="F6" s="227"/>
      <c r="G6" s="227"/>
      <c r="H6" s="227"/>
      <c r="I6" s="227"/>
      <c r="J6" s="227"/>
      <c r="K6" s="227"/>
      <c r="L6" s="227"/>
      <c r="M6" s="227"/>
      <c r="N6" s="227"/>
      <c r="O6" s="227"/>
      <c r="P6" s="256"/>
      <c r="Q6" s="147"/>
      <c r="R6" s="147"/>
      <c r="S6" s="227"/>
      <c r="T6" s="227"/>
      <c r="U6" s="227"/>
      <c r="V6" s="227"/>
      <c r="W6" s="227"/>
      <c r="X6" s="227"/>
      <c r="Y6" s="227"/>
      <c r="Z6" s="227"/>
      <c r="AA6" s="227"/>
      <c r="AB6" s="227"/>
      <c r="AC6" s="227"/>
      <c r="AD6" s="227"/>
      <c r="AE6" s="227"/>
      <c r="AF6" s="227"/>
      <c r="AG6" s="227"/>
      <c r="AI6" s="227"/>
      <c r="AJ6" s="227"/>
      <c r="AK6" s="227"/>
      <c r="AL6" s="227"/>
      <c r="AM6" s="227"/>
    </row>
    <row r="7" spans="3:39" ht="15" hidden="1" customHeight="1">
      <c r="C7" s="256" t="s">
        <v>263</v>
      </c>
      <c r="D7" s="147" t="s">
        <v>309</v>
      </c>
      <c r="E7" s="147" t="s">
        <v>172</v>
      </c>
      <c r="F7" s="227">
        <v>2</v>
      </c>
      <c r="G7" s="227">
        <v>20</v>
      </c>
      <c r="H7" s="227" t="s">
        <v>238</v>
      </c>
      <c r="I7" s="227">
        <v>4</v>
      </c>
      <c r="J7" s="227">
        <v>5</v>
      </c>
      <c r="K7" s="227"/>
      <c r="L7" s="227"/>
      <c r="M7" s="227">
        <v>0</v>
      </c>
      <c r="N7" s="227">
        <v>0</v>
      </c>
      <c r="O7" s="227" t="s">
        <v>287</v>
      </c>
      <c r="P7" s="256"/>
      <c r="Q7" s="147"/>
      <c r="R7" s="147"/>
      <c r="S7" s="227">
        <v>1</v>
      </c>
      <c r="T7" s="227">
        <v>10</v>
      </c>
      <c r="U7" s="227" t="s">
        <v>284</v>
      </c>
      <c r="V7" s="227">
        <v>0</v>
      </c>
      <c r="W7" s="227">
        <v>0</v>
      </c>
      <c r="X7" s="227" t="s">
        <v>287</v>
      </c>
      <c r="Y7" s="227">
        <v>0</v>
      </c>
      <c r="Z7" s="227">
        <v>0</v>
      </c>
      <c r="AA7" s="227" t="s">
        <v>287</v>
      </c>
      <c r="AB7" s="227">
        <v>0</v>
      </c>
      <c r="AC7" s="227">
        <v>0</v>
      </c>
      <c r="AD7" s="227" t="s">
        <v>287</v>
      </c>
      <c r="AE7" s="227">
        <v>1</v>
      </c>
      <c r="AF7" s="227">
        <v>5</v>
      </c>
      <c r="AG7" s="227" t="s">
        <v>315</v>
      </c>
      <c r="AI7" s="227">
        <f>(F7+I7+M7+S7+V7+Y7+AB7+AE7)/8</f>
        <v>1</v>
      </c>
      <c r="AJ7" s="227">
        <f>(G7+J7+N7+T7+W7+Z7+AC7+AF7)/8</f>
        <v>5</v>
      </c>
      <c r="AK7" s="227">
        <f>AI7*AJ7</f>
        <v>5</v>
      </c>
      <c r="AL7" s="227">
        <v>1</v>
      </c>
      <c r="AM7" s="227">
        <v>5</v>
      </c>
    </row>
    <row r="8" spans="3:39" hidden="1">
      <c r="C8" s="256"/>
      <c r="D8" s="147"/>
      <c r="E8" s="147"/>
      <c r="F8" s="227"/>
      <c r="G8" s="227"/>
      <c r="H8" s="227"/>
      <c r="I8" s="227"/>
      <c r="J8" s="227"/>
      <c r="K8" s="227"/>
      <c r="L8" s="227"/>
      <c r="M8" s="227"/>
      <c r="N8" s="227"/>
      <c r="O8" s="227"/>
      <c r="P8" s="256"/>
      <c r="Q8" s="147"/>
      <c r="R8" s="147"/>
      <c r="S8" s="227"/>
      <c r="T8" s="227"/>
      <c r="U8" s="227"/>
      <c r="V8" s="227"/>
      <c r="W8" s="227"/>
      <c r="X8" s="227"/>
      <c r="Y8" s="227"/>
      <c r="Z8" s="227"/>
      <c r="AA8" s="227"/>
      <c r="AB8" s="227"/>
      <c r="AC8" s="227"/>
      <c r="AD8" s="227"/>
      <c r="AE8" s="227"/>
      <c r="AF8" s="227"/>
      <c r="AG8" s="227"/>
      <c r="AI8" s="227"/>
      <c r="AJ8" s="227"/>
      <c r="AK8" s="227"/>
      <c r="AL8" s="227"/>
      <c r="AM8" s="227"/>
    </row>
    <row r="9" spans="3:39" hidden="1">
      <c r="C9" s="256"/>
      <c r="D9" s="147"/>
      <c r="E9" s="147"/>
      <c r="F9" s="227"/>
      <c r="G9" s="227"/>
      <c r="H9" s="227"/>
      <c r="I9" s="227"/>
      <c r="J9" s="227"/>
      <c r="K9" s="227"/>
      <c r="L9" s="227"/>
      <c r="M9" s="227"/>
      <c r="N9" s="227"/>
      <c r="O9" s="227"/>
      <c r="P9" s="256"/>
      <c r="Q9" s="147"/>
      <c r="R9" s="147"/>
      <c r="S9" s="227"/>
      <c r="T9" s="227"/>
      <c r="U9" s="227"/>
      <c r="V9" s="227"/>
      <c r="W9" s="227"/>
      <c r="X9" s="227"/>
      <c r="Y9" s="227"/>
      <c r="Z9" s="227"/>
      <c r="AA9" s="227"/>
      <c r="AB9" s="227"/>
      <c r="AC9" s="227"/>
      <c r="AD9" s="227"/>
      <c r="AE9" s="227"/>
      <c r="AF9" s="227"/>
      <c r="AG9" s="227"/>
      <c r="AI9" s="227"/>
      <c r="AJ9" s="227"/>
      <c r="AK9" s="227"/>
      <c r="AL9" s="227"/>
      <c r="AM9" s="227"/>
    </row>
    <row r="10" spans="3:39" hidden="1">
      <c r="C10" s="256" t="s">
        <v>214</v>
      </c>
      <c r="D10" s="147" t="s">
        <v>215</v>
      </c>
      <c r="E10" s="147" t="s">
        <v>216</v>
      </c>
      <c r="F10" s="227">
        <v>5</v>
      </c>
      <c r="G10" s="227">
        <v>5</v>
      </c>
      <c r="H10" s="227" t="s">
        <v>239</v>
      </c>
      <c r="I10" s="227">
        <v>5</v>
      </c>
      <c r="J10" s="227">
        <v>5</v>
      </c>
      <c r="K10" s="227"/>
      <c r="L10" s="227"/>
      <c r="M10" s="227">
        <v>4</v>
      </c>
      <c r="N10" s="227">
        <v>5</v>
      </c>
      <c r="O10" s="227" t="s">
        <v>280</v>
      </c>
      <c r="P10" s="256" t="s">
        <v>214</v>
      </c>
      <c r="Q10" s="147" t="s">
        <v>215</v>
      </c>
      <c r="R10" s="147" t="s">
        <v>216</v>
      </c>
      <c r="S10" s="227">
        <v>1</v>
      </c>
      <c r="T10" s="227">
        <v>5</v>
      </c>
      <c r="U10" s="227" t="s">
        <v>225</v>
      </c>
      <c r="V10" s="227">
        <v>3</v>
      </c>
      <c r="W10" s="227">
        <v>5</v>
      </c>
      <c r="X10" s="227" t="s">
        <v>288</v>
      </c>
      <c r="Y10" s="227">
        <v>3</v>
      </c>
      <c r="Z10" s="227">
        <v>5</v>
      </c>
      <c r="AA10" s="227" t="s">
        <v>292</v>
      </c>
      <c r="AB10" s="227">
        <v>2</v>
      </c>
      <c r="AC10" s="227">
        <v>10</v>
      </c>
      <c r="AD10" s="227" t="s">
        <v>296</v>
      </c>
      <c r="AE10" s="227"/>
      <c r="AF10" s="227"/>
      <c r="AG10" s="227"/>
      <c r="AI10" s="227">
        <f>(F10+I10+M10+S10+V10+Y10+AB10)/7</f>
        <v>3.2857142857142856</v>
      </c>
      <c r="AJ10" s="227">
        <f>(G10+J10+N10+T10+W10+Z10+AC10)/7</f>
        <v>5.7142857142857144</v>
      </c>
      <c r="AK10" s="227">
        <f>AI10*AJ10</f>
        <v>18.775510204081634</v>
      </c>
      <c r="AL10" s="227">
        <v>3</v>
      </c>
      <c r="AM10" s="227">
        <v>5</v>
      </c>
    </row>
    <row r="11" spans="3:39" hidden="1">
      <c r="C11" s="256"/>
      <c r="D11" s="147"/>
      <c r="E11" s="147"/>
      <c r="F11" s="227"/>
      <c r="G11" s="227"/>
      <c r="H11" s="227"/>
      <c r="I11" s="227"/>
      <c r="J11" s="227"/>
      <c r="K11" s="227"/>
      <c r="L11" s="227"/>
      <c r="M11" s="227"/>
      <c r="N11" s="227"/>
      <c r="O11" s="227"/>
      <c r="P11" s="256"/>
      <c r="Q11" s="147"/>
      <c r="R11" s="147"/>
      <c r="S11" s="227"/>
      <c r="T11" s="227"/>
      <c r="U11" s="227"/>
      <c r="V11" s="227"/>
      <c r="W11" s="227"/>
      <c r="X11" s="227"/>
      <c r="Y11" s="227"/>
      <c r="Z11" s="227"/>
      <c r="AA11" s="227"/>
      <c r="AB11" s="227"/>
      <c r="AC11" s="227"/>
      <c r="AD11" s="227"/>
      <c r="AE11" s="227"/>
      <c r="AF11" s="227"/>
      <c r="AG11" s="227"/>
      <c r="AI11" s="227"/>
      <c r="AJ11" s="227"/>
      <c r="AK11" s="227"/>
      <c r="AL11" s="227"/>
      <c r="AM11" s="227"/>
    </row>
    <row r="12" spans="3:39" hidden="1">
      <c r="C12" s="256"/>
      <c r="D12" s="147"/>
      <c r="E12" s="147"/>
      <c r="F12" s="227"/>
      <c r="G12" s="227"/>
      <c r="H12" s="227"/>
      <c r="I12" s="227"/>
      <c r="J12" s="227"/>
      <c r="K12" s="227"/>
      <c r="L12" s="227"/>
      <c r="M12" s="227"/>
      <c r="N12" s="227"/>
      <c r="O12" s="227"/>
      <c r="P12" s="256"/>
      <c r="Q12" s="147"/>
      <c r="R12" s="147"/>
      <c r="S12" s="227"/>
      <c r="T12" s="227"/>
      <c r="U12" s="227"/>
      <c r="V12" s="227"/>
      <c r="W12" s="227"/>
      <c r="X12" s="227"/>
      <c r="Y12" s="227"/>
      <c r="Z12" s="227"/>
      <c r="AA12" s="227"/>
      <c r="AB12" s="227"/>
      <c r="AC12" s="227"/>
      <c r="AD12" s="227"/>
      <c r="AE12" s="227"/>
      <c r="AF12" s="227"/>
      <c r="AG12" s="227"/>
      <c r="AI12" s="227"/>
      <c r="AJ12" s="227"/>
      <c r="AK12" s="227"/>
      <c r="AL12" s="227"/>
      <c r="AM12" s="227"/>
    </row>
    <row r="13" spans="3:39" hidden="1">
      <c r="C13" s="256"/>
      <c r="D13" s="147"/>
      <c r="E13" s="147"/>
      <c r="F13" s="227"/>
      <c r="G13" s="227"/>
      <c r="H13" s="227"/>
      <c r="I13" s="227"/>
      <c r="J13" s="227"/>
      <c r="K13" s="227"/>
      <c r="L13" s="227"/>
      <c r="M13" s="227"/>
      <c r="N13" s="227"/>
      <c r="O13" s="227"/>
      <c r="P13" s="256"/>
      <c r="Q13" s="147"/>
      <c r="R13" s="147"/>
      <c r="S13" s="227"/>
      <c r="T13" s="227"/>
      <c r="U13" s="227"/>
      <c r="V13" s="227"/>
      <c r="W13" s="227"/>
      <c r="X13" s="227"/>
      <c r="Y13" s="227"/>
      <c r="Z13" s="227"/>
      <c r="AA13" s="227"/>
      <c r="AB13" s="227"/>
      <c r="AC13" s="227"/>
      <c r="AD13" s="227"/>
      <c r="AE13" s="227"/>
      <c r="AF13" s="227"/>
      <c r="AG13" s="227"/>
      <c r="AI13" s="227"/>
      <c r="AJ13" s="227"/>
      <c r="AK13" s="227"/>
      <c r="AL13" s="227"/>
      <c r="AM13" s="227"/>
    </row>
    <row r="14" spans="3:39" hidden="1">
      <c r="C14" s="256" t="s">
        <v>33</v>
      </c>
      <c r="D14" s="147" t="s">
        <v>73</v>
      </c>
      <c r="E14" s="147" t="s">
        <v>226</v>
      </c>
      <c r="F14" s="227">
        <v>1</v>
      </c>
      <c r="G14" s="227">
        <v>10</v>
      </c>
      <c r="H14" s="227" t="s">
        <v>240</v>
      </c>
      <c r="I14" s="227">
        <v>2</v>
      </c>
      <c r="J14" s="227">
        <v>20</v>
      </c>
      <c r="K14" s="227"/>
      <c r="L14" s="227"/>
      <c r="M14" s="227">
        <v>4</v>
      </c>
      <c r="N14" s="227">
        <v>5</v>
      </c>
      <c r="O14" s="227" t="s">
        <v>281</v>
      </c>
      <c r="P14" s="256" t="s">
        <v>33</v>
      </c>
      <c r="Q14" s="147" t="s">
        <v>73</v>
      </c>
      <c r="R14" s="147" t="s">
        <v>226</v>
      </c>
      <c r="S14" s="227">
        <v>1</v>
      </c>
      <c r="T14" s="227">
        <v>10</v>
      </c>
      <c r="U14" s="227" t="s">
        <v>285</v>
      </c>
      <c r="V14" s="227">
        <v>3</v>
      </c>
      <c r="W14" s="227">
        <v>10</v>
      </c>
      <c r="X14" s="227" t="s">
        <v>289</v>
      </c>
      <c r="Y14" s="227">
        <v>3</v>
      </c>
      <c r="Z14" s="227">
        <v>10</v>
      </c>
      <c r="AA14" s="227" t="s">
        <v>293</v>
      </c>
      <c r="AB14" s="227">
        <v>1</v>
      </c>
      <c r="AC14" s="227">
        <v>5</v>
      </c>
      <c r="AD14" s="227" t="s">
        <v>297</v>
      </c>
      <c r="AE14" s="227"/>
      <c r="AF14" s="227"/>
      <c r="AG14" s="227"/>
      <c r="AI14" s="227">
        <f>(F14+I2+M14+S14+V14+Y14+AB14)/7</f>
        <v>2.5714285714285716</v>
      </c>
      <c r="AJ14" s="227">
        <f>(G14+J2+N14+T14+W14+Z14+AC14)/7</f>
        <v>7.8571428571428568</v>
      </c>
      <c r="AK14" s="227">
        <f>AI14*AJ14</f>
        <v>20.204081632653061</v>
      </c>
      <c r="AL14" s="227">
        <v>3</v>
      </c>
      <c r="AM14" s="227">
        <v>10</v>
      </c>
    </row>
    <row r="15" spans="3:39" hidden="1">
      <c r="C15" s="256"/>
      <c r="D15" s="147"/>
      <c r="E15" s="147"/>
      <c r="F15" s="227"/>
      <c r="G15" s="227"/>
      <c r="H15" s="227"/>
      <c r="I15" s="227"/>
      <c r="J15" s="227"/>
      <c r="K15" s="227"/>
      <c r="L15" s="227"/>
      <c r="M15" s="227"/>
      <c r="N15" s="227"/>
      <c r="O15" s="227"/>
      <c r="P15" s="256"/>
      <c r="Q15" s="147"/>
      <c r="R15" s="147"/>
      <c r="S15" s="227"/>
      <c r="T15" s="227"/>
      <c r="U15" s="227"/>
      <c r="V15" s="227"/>
      <c r="W15" s="227"/>
      <c r="X15" s="227"/>
      <c r="Y15" s="227"/>
      <c r="Z15" s="227"/>
      <c r="AA15" s="227"/>
      <c r="AB15" s="227"/>
      <c r="AC15" s="227"/>
      <c r="AD15" s="227"/>
      <c r="AE15" s="227"/>
      <c r="AF15" s="227"/>
      <c r="AG15" s="227"/>
      <c r="AI15" s="227"/>
      <c r="AJ15" s="227"/>
      <c r="AK15" s="227"/>
      <c r="AL15" s="227"/>
      <c r="AM15" s="227"/>
    </row>
    <row r="16" spans="3:39" hidden="1">
      <c r="C16" s="256"/>
      <c r="D16" s="147"/>
      <c r="E16" s="147"/>
      <c r="F16" s="227"/>
      <c r="G16" s="227"/>
      <c r="H16" s="227"/>
      <c r="I16" s="227"/>
      <c r="J16" s="227"/>
      <c r="K16" s="227"/>
      <c r="L16" s="227"/>
      <c r="M16" s="227"/>
      <c r="N16" s="227"/>
      <c r="O16" s="227"/>
      <c r="P16" s="256"/>
      <c r="Q16" s="147"/>
      <c r="R16" s="147"/>
      <c r="S16" s="227"/>
      <c r="T16" s="227"/>
      <c r="U16" s="227"/>
      <c r="V16" s="227"/>
      <c r="W16" s="227"/>
      <c r="X16" s="227"/>
      <c r="Y16" s="227"/>
      <c r="Z16" s="227"/>
      <c r="AA16" s="227"/>
      <c r="AB16" s="227"/>
      <c r="AC16" s="227"/>
      <c r="AD16" s="227"/>
      <c r="AE16" s="227"/>
      <c r="AF16" s="227"/>
      <c r="AG16" s="227"/>
      <c r="AI16" s="227"/>
      <c r="AJ16" s="227"/>
      <c r="AK16" s="227"/>
      <c r="AL16" s="227"/>
      <c r="AM16" s="227"/>
    </row>
    <row r="17" spans="3:39" hidden="1">
      <c r="C17" s="256" t="s">
        <v>230</v>
      </c>
      <c r="D17" s="147" t="s">
        <v>231</v>
      </c>
      <c r="E17" s="147" t="s">
        <v>232</v>
      </c>
      <c r="F17" s="227">
        <v>2</v>
      </c>
      <c r="G17" s="227">
        <v>10</v>
      </c>
      <c r="H17" s="227" t="s">
        <v>241</v>
      </c>
      <c r="I17" s="227">
        <v>5</v>
      </c>
      <c r="J17" s="227">
        <v>5</v>
      </c>
      <c r="K17" s="227"/>
      <c r="L17" s="227"/>
      <c r="M17" s="227">
        <v>2</v>
      </c>
      <c r="N17" s="227">
        <v>5</v>
      </c>
      <c r="O17" s="227" t="s">
        <v>282</v>
      </c>
      <c r="P17" s="256" t="s">
        <v>230</v>
      </c>
      <c r="Q17" s="147" t="s">
        <v>231</v>
      </c>
      <c r="R17" s="147" t="s">
        <v>232</v>
      </c>
      <c r="S17" s="227">
        <v>1</v>
      </c>
      <c r="T17" s="227">
        <v>10</v>
      </c>
      <c r="U17" s="227" t="s">
        <v>286</v>
      </c>
      <c r="V17" s="227">
        <v>1</v>
      </c>
      <c r="W17" s="227">
        <v>10</v>
      </c>
      <c r="X17" s="227" t="s">
        <v>290</v>
      </c>
      <c r="Y17" s="227">
        <v>1</v>
      </c>
      <c r="Z17" s="227">
        <v>10</v>
      </c>
      <c r="AA17" s="227" t="s">
        <v>294</v>
      </c>
      <c r="AB17" s="227">
        <v>1</v>
      </c>
      <c r="AC17" s="227">
        <v>10</v>
      </c>
      <c r="AD17" s="227" t="s">
        <v>298</v>
      </c>
      <c r="AE17" s="227"/>
      <c r="AF17" s="227"/>
      <c r="AG17" s="227"/>
      <c r="AI17" s="227">
        <f>(F17+I17+M17+S17+V17+Y17+AB17)/7</f>
        <v>1.8571428571428572</v>
      </c>
      <c r="AJ17" s="227">
        <v>1</v>
      </c>
      <c r="AK17" s="227">
        <f>AI17*AJ17</f>
        <v>1.8571428571428572</v>
      </c>
      <c r="AL17" s="227">
        <v>2</v>
      </c>
      <c r="AM17" s="227">
        <v>1</v>
      </c>
    </row>
    <row r="18" spans="3:39" hidden="1">
      <c r="C18" s="256"/>
      <c r="D18" s="147"/>
      <c r="E18" s="147"/>
      <c r="F18" s="227"/>
      <c r="G18" s="227"/>
      <c r="H18" s="227"/>
      <c r="I18" s="227"/>
      <c r="J18" s="227"/>
      <c r="K18" s="227"/>
      <c r="L18" s="227"/>
      <c r="M18" s="227"/>
      <c r="N18" s="227"/>
      <c r="O18" s="227"/>
      <c r="P18" s="256"/>
      <c r="Q18" s="147"/>
      <c r="R18" s="147"/>
      <c r="S18" s="227"/>
      <c r="T18" s="227"/>
      <c r="U18" s="227"/>
      <c r="V18" s="227"/>
      <c r="W18" s="227"/>
      <c r="X18" s="227"/>
      <c r="Y18" s="227"/>
      <c r="Z18" s="227"/>
      <c r="AA18" s="227"/>
      <c r="AB18" s="227"/>
      <c r="AC18" s="227"/>
      <c r="AD18" s="227"/>
      <c r="AE18" s="227"/>
      <c r="AF18" s="227"/>
      <c r="AG18" s="227"/>
      <c r="AI18" s="227"/>
      <c r="AJ18" s="227"/>
      <c r="AK18" s="227"/>
      <c r="AL18" s="227"/>
      <c r="AM18" s="227"/>
    </row>
    <row r="19" spans="3:39" hidden="1">
      <c r="C19" s="256"/>
      <c r="D19" s="147"/>
      <c r="E19" s="147"/>
      <c r="F19" s="227"/>
      <c r="G19" s="227"/>
      <c r="H19" s="227"/>
      <c r="I19" s="227"/>
      <c r="J19" s="227"/>
      <c r="K19" s="227"/>
      <c r="L19" s="227"/>
      <c r="M19" s="227"/>
      <c r="N19" s="227"/>
      <c r="O19" s="227"/>
      <c r="P19" s="256"/>
      <c r="Q19" s="147"/>
      <c r="R19" s="147"/>
      <c r="S19" s="227"/>
      <c r="T19" s="227"/>
      <c r="U19" s="227"/>
      <c r="V19" s="227"/>
      <c r="W19" s="227"/>
      <c r="X19" s="227"/>
      <c r="Y19" s="227"/>
      <c r="Z19" s="227"/>
      <c r="AA19" s="227"/>
      <c r="AB19" s="227"/>
      <c r="AC19" s="227"/>
      <c r="AD19" s="227"/>
      <c r="AE19" s="227"/>
      <c r="AF19" s="227"/>
      <c r="AG19" s="227"/>
      <c r="AI19" s="227"/>
      <c r="AJ19" s="227"/>
      <c r="AK19" s="227"/>
      <c r="AL19" s="227"/>
      <c r="AM19" s="227"/>
    </row>
    <row r="20" spans="3:39" ht="45" hidden="1" customHeight="1">
      <c r="C20" s="153" t="s">
        <v>265</v>
      </c>
      <c r="D20" s="153" t="s">
        <v>266</v>
      </c>
      <c r="E20" s="53" t="s">
        <v>264</v>
      </c>
      <c r="F20" s="58"/>
      <c r="G20" s="94"/>
      <c r="H20" s="59"/>
      <c r="I20" s="57">
        <v>4</v>
      </c>
      <c r="J20" s="57">
        <v>5</v>
      </c>
      <c r="K20" s="248" t="s">
        <v>269</v>
      </c>
      <c r="L20" s="57" t="s">
        <v>267</v>
      </c>
      <c r="M20" s="58"/>
      <c r="N20" s="94"/>
      <c r="O20" s="59"/>
      <c r="AI20" s="8">
        <f>I20</f>
        <v>4</v>
      </c>
      <c r="AJ20" s="8">
        <f>J20</f>
        <v>5</v>
      </c>
      <c r="AK20" s="8">
        <f>AI20*AJ20</f>
        <v>20</v>
      </c>
      <c r="AL20" s="60">
        <v>4</v>
      </c>
      <c r="AM20" s="60">
        <v>5</v>
      </c>
    </row>
    <row r="21" spans="3:39" ht="45" hidden="1">
      <c r="C21" s="155"/>
      <c r="D21" s="155"/>
      <c r="E21" s="53" t="s">
        <v>307</v>
      </c>
      <c r="F21" s="58"/>
      <c r="G21" s="94"/>
      <c r="H21" s="59"/>
      <c r="I21" s="57">
        <v>4</v>
      </c>
      <c r="J21" s="57">
        <v>5</v>
      </c>
      <c r="K21" s="255"/>
      <c r="L21" s="57" t="s">
        <v>268</v>
      </c>
      <c r="M21" s="58"/>
      <c r="N21" s="94"/>
      <c r="O21" s="59"/>
      <c r="AI21" s="8">
        <f>I21</f>
        <v>4</v>
      </c>
      <c r="AJ21" s="8">
        <f>J21</f>
        <v>5</v>
      </c>
      <c r="AK21" s="8">
        <f>AI21*AJ21</f>
        <v>20</v>
      </c>
      <c r="AL21" s="60">
        <v>4</v>
      </c>
      <c r="AM21" s="60">
        <v>5</v>
      </c>
    </row>
    <row r="22" spans="3:39" hidden="1">
      <c r="C22" s="61"/>
      <c r="D22" s="61"/>
      <c r="E22" s="53"/>
      <c r="F22" s="231">
        <v>4</v>
      </c>
      <c r="G22" s="257"/>
      <c r="H22" s="257"/>
      <c r="I22" s="257"/>
      <c r="J22" s="257"/>
      <c r="K22" s="232"/>
      <c r="L22" s="231">
        <v>8</v>
      </c>
      <c r="M22" s="257"/>
      <c r="N22" s="232"/>
      <c r="O22" s="231">
        <v>11</v>
      </c>
      <c r="P22" s="257"/>
      <c r="Q22" s="257"/>
      <c r="R22" s="257"/>
      <c r="S22" s="257"/>
      <c r="T22" s="232"/>
    </row>
    <row r="23" spans="3:39" ht="85.5" hidden="1" customHeight="1">
      <c r="C23" s="161" t="s">
        <v>118</v>
      </c>
      <c r="D23" s="161" t="s">
        <v>119</v>
      </c>
      <c r="E23" s="161" t="s">
        <v>80</v>
      </c>
      <c r="F23" s="227">
        <v>5</v>
      </c>
      <c r="G23" s="227">
        <v>10</v>
      </c>
      <c r="H23" s="227" t="s">
        <v>246</v>
      </c>
      <c r="I23" s="161" t="s">
        <v>118</v>
      </c>
      <c r="J23" s="161" t="s">
        <v>247</v>
      </c>
      <c r="K23" s="161" t="s">
        <v>80</v>
      </c>
      <c r="L23" s="227"/>
      <c r="M23" s="227"/>
      <c r="N23" s="227"/>
      <c r="O23" s="227">
        <v>4</v>
      </c>
      <c r="P23" s="227">
        <v>5</v>
      </c>
      <c r="Q23" s="227" t="s">
        <v>275</v>
      </c>
      <c r="R23" s="161" t="s">
        <v>276</v>
      </c>
      <c r="S23" s="161" t="s">
        <v>318</v>
      </c>
      <c r="T23" s="161" t="s">
        <v>80</v>
      </c>
      <c r="AI23" s="227">
        <f>(F23+O23)/2</f>
        <v>4.5</v>
      </c>
      <c r="AJ23" s="227">
        <f>(G23+P23)/2</f>
        <v>7.5</v>
      </c>
      <c r="AK23" s="227">
        <f>AI23*AJ23</f>
        <v>33.75</v>
      </c>
      <c r="AL23" s="227">
        <v>5</v>
      </c>
      <c r="AM23" s="227">
        <v>5</v>
      </c>
    </row>
    <row r="24" spans="3:39" ht="85.5" hidden="1" customHeight="1">
      <c r="C24" s="161"/>
      <c r="D24" s="161"/>
      <c r="E24" s="161"/>
      <c r="F24" s="227"/>
      <c r="G24" s="227"/>
      <c r="H24" s="227"/>
      <c r="I24" s="161"/>
      <c r="J24" s="161"/>
      <c r="K24" s="161"/>
      <c r="L24" s="227"/>
      <c r="M24" s="227"/>
      <c r="N24" s="227"/>
      <c r="O24" s="227"/>
      <c r="P24" s="227"/>
      <c r="Q24" s="227"/>
      <c r="R24" s="161"/>
      <c r="S24" s="161"/>
      <c r="T24" s="161"/>
      <c r="AA24" s="99"/>
      <c r="AB24" s="100"/>
      <c r="AC24" s="101"/>
      <c r="AE24" s="91"/>
      <c r="AF24" s="102"/>
      <c r="AG24" s="102"/>
      <c r="AH24" s="102"/>
      <c r="AI24" s="227"/>
      <c r="AJ24" s="227"/>
      <c r="AK24" s="227"/>
      <c r="AL24" s="227"/>
      <c r="AM24" s="227"/>
    </row>
    <row r="25" spans="3:39" ht="46.5" hidden="1" customHeight="1">
      <c r="C25" s="161" t="s">
        <v>260</v>
      </c>
      <c r="D25" s="161" t="s">
        <v>262</v>
      </c>
      <c r="E25" s="161" t="s">
        <v>90</v>
      </c>
      <c r="F25" s="227">
        <v>5</v>
      </c>
      <c r="G25" s="227">
        <v>10</v>
      </c>
      <c r="H25" s="227" t="s">
        <v>249</v>
      </c>
      <c r="I25" s="161" t="s">
        <v>125</v>
      </c>
      <c r="J25" s="161" t="s">
        <v>248</v>
      </c>
      <c r="K25" s="161" t="s">
        <v>90</v>
      </c>
      <c r="L25" s="227">
        <v>3</v>
      </c>
      <c r="M25" s="227">
        <v>5</v>
      </c>
      <c r="N25" s="227" t="s">
        <v>261</v>
      </c>
      <c r="O25" s="227">
        <v>0</v>
      </c>
      <c r="P25" s="227">
        <v>0</v>
      </c>
      <c r="Q25" s="227" t="s">
        <v>250</v>
      </c>
      <c r="R25" s="161"/>
      <c r="S25" s="161"/>
      <c r="T25" s="161"/>
      <c r="AA25" s="99"/>
      <c r="AB25" s="100"/>
      <c r="AC25" s="101"/>
      <c r="AE25" s="91"/>
      <c r="AF25" s="102"/>
      <c r="AG25" s="102"/>
      <c r="AH25" s="102"/>
      <c r="AI25" s="227">
        <f>(F25+L25+O25)/3</f>
        <v>2.6666666666666665</v>
      </c>
      <c r="AJ25" s="227">
        <f>(G25+M25+P25)/3</f>
        <v>5</v>
      </c>
      <c r="AK25" s="227">
        <f>AI25*AJ25</f>
        <v>13.333333333333332</v>
      </c>
      <c r="AL25" s="227">
        <v>3</v>
      </c>
      <c r="AM25" s="227">
        <v>5</v>
      </c>
    </row>
    <row r="26" spans="3:39" ht="46.5" hidden="1" customHeight="1">
      <c r="C26" s="161"/>
      <c r="D26" s="161"/>
      <c r="E26" s="161"/>
      <c r="F26" s="227"/>
      <c r="G26" s="227"/>
      <c r="H26" s="227"/>
      <c r="I26" s="161"/>
      <c r="J26" s="161"/>
      <c r="K26" s="161"/>
      <c r="L26" s="227"/>
      <c r="M26" s="227"/>
      <c r="N26" s="227"/>
      <c r="O26" s="227"/>
      <c r="P26" s="227"/>
      <c r="Q26" s="227"/>
      <c r="R26" s="161"/>
      <c r="S26" s="161"/>
      <c r="T26" s="161"/>
      <c r="AA26" s="99"/>
      <c r="AB26" s="100"/>
      <c r="AC26" s="101"/>
      <c r="AE26" s="91"/>
      <c r="AF26" s="102"/>
      <c r="AG26" s="102"/>
      <c r="AH26" s="102"/>
      <c r="AI26" s="227"/>
      <c r="AJ26" s="227"/>
      <c r="AK26" s="227"/>
      <c r="AL26" s="227"/>
      <c r="AM26" s="227"/>
    </row>
    <row r="27" spans="3:39" ht="180" hidden="1" customHeight="1">
      <c r="C27" s="20" t="s">
        <v>35</v>
      </c>
      <c r="D27" s="19" t="s">
        <v>83</v>
      </c>
      <c r="E27" s="19" t="s">
        <v>174</v>
      </c>
      <c r="F27" s="57">
        <v>0</v>
      </c>
      <c r="G27" s="57">
        <v>0</v>
      </c>
      <c r="H27" s="88" t="s">
        <v>250</v>
      </c>
      <c r="I27" s="54" t="s">
        <v>35</v>
      </c>
      <c r="J27" s="54" t="s">
        <v>83</v>
      </c>
      <c r="K27" s="54" t="s">
        <v>174</v>
      </c>
      <c r="L27" s="57"/>
      <c r="M27" s="57"/>
      <c r="N27" s="57"/>
      <c r="O27" s="57">
        <v>3</v>
      </c>
      <c r="P27" s="57">
        <v>5</v>
      </c>
      <c r="Q27" s="88" t="s">
        <v>277</v>
      </c>
      <c r="R27" s="54"/>
      <c r="S27" s="54"/>
      <c r="T27" s="54"/>
      <c r="AA27" s="99"/>
      <c r="AB27" s="100"/>
      <c r="AC27" s="101"/>
      <c r="AE27" s="91"/>
      <c r="AF27" s="102"/>
      <c r="AG27" s="102"/>
      <c r="AH27" s="102"/>
      <c r="AI27" s="91">
        <f>(F27+O27)/2</f>
        <v>1.5</v>
      </c>
      <c r="AJ27" s="91">
        <f>(G27+P27)/2</f>
        <v>2.5</v>
      </c>
      <c r="AK27" s="91">
        <f>AI27*AJ27</f>
        <v>3.75</v>
      </c>
      <c r="AL27" s="91">
        <v>2</v>
      </c>
      <c r="AM27" s="91">
        <v>5</v>
      </c>
    </row>
    <row r="28" spans="3:39" ht="135" hidden="1">
      <c r="C28" s="20" t="s">
        <v>84</v>
      </c>
      <c r="D28" s="19" t="s">
        <v>175</v>
      </c>
      <c r="E28" s="19" t="s">
        <v>85</v>
      </c>
      <c r="F28" s="57">
        <v>5</v>
      </c>
      <c r="G28" s="57">
        <v>10</v>
      </c>
      <c r="H28" s="88" t="s">
        <v>251</v>
      </c>
      <c r="I28" s="54" t="s">
        <v>84</v>
      </c>
      <c r="J28" s="54" t="s">
        <v>175</v>
      </c>
      <c r="K28" s="54" t="s">
        <v>85</v>
      </c>
      <c r="L28" s="57"/>
      <c r="M28" s="57"/>
      <c r="N28" s="57"/>
      <c r="O28" s="57">
        <v>3</v>
      </c>
      <c r="P28" s="57">
        <v>5</v>
      </c>
      <c r="Q28" s="88" t="s">
        <v>278</v>
      </c>
      <c r="R28" s="54"/>
      <c r="S28" s="54"/>
      <c r="T28" s="54"/>
      <c r="AA28" s="99"/>
      <c r="AB28" s="100"/>
      <c r="AC28" s="101"/>
      <c r="AE28" s="92"/>
      <c r="AF28" s="102"/>
      <c r="AG28" s="102"/>
      <c r="AH28" s="102"/>
      <c r="AI28" s="91">
        <f>(F28+O28)/2</f>
        <v>4</v>
      </c>
      <c r="AJ28" s="91">
        <f>(G28+P28)/2</f>
        <v>7.5</v>
      </c>
      <c r="AK28" s="91">
        <f>AI28*AJ28</f>
        <v>30</v>
      </c>
      <c r="AL28" s="91">
        <v>4</v>
      </c>
      <c r="AM28" s="91">
        <v>5</v>
      </c>
    </row>
    <row r="29" spans="3:39" ht="15" hidden="1" customHeight="1">
      <c r="C29" s="20"/>
      <c r="D29" s="19"/>
      <c r="E29" s="19"/>
      <c r="F29" s="227">
        <v>8</v>
      </c>
      <c r="G29" s="227"/>
      <c r="H29" s="227"/>
      <c r="I29" s="54"/>
      <c r="J29" s="54"/>
      <c r="K29" s="54"/>
      <c r="L29" s="57"/>
      <c r="M29" s="57"/>
      <c r="N29" s="57"/>
      <c r="O29" s="57"/>
      <c r="AA29" s="99"/>
      <c r="AB29" s="100"/>
      <c r="AC29" s="101"/>
      <c r="AE29" s="92"/>
      <c r="AF29" s="102"/>
      <c r="AG29" s="102"/>
      <c r="AH29" s="102"/>
      <c r="AI29" s="93"/>
      <c r="AJ29" s="93"/>
      <c r="AK29" s="93"/>
    </row>
    <row r="30" spans="3:39" ht="15" hidden="1" customHeight="1">
      <c r="C30" s="263" t="s">
        <v>27</v>
      </c>
      <c r="D30" s="263" t="s">
        <v>34</v>
      </c>
      <c r="E30" s="263" t="s">
        <v>89</v>
      </c>
      <c r="F30" s="227">
        <v>0</v>
      </c>
      <c r="G30" s="227">
        <v>0</v>
      </c>
      <c r="H30" s="227" t="s">
        <v>259</v>
      </c>
      <c r="I30" s="227"/>
      <c r="J30" s="227"/>
      <c r="K30" s="227"/>
      <c r="L30" s="227"/>
      <c r="M30" s="227"/>
      <c r="N30" s="227"/>
      <c r="O30" s="227"/>
      <c r="AE30" s="92"/>
      <c r="AF30" s="102"/>
      <c r="AG30" s="102"/>
      <c r="AH30" s="102"/>
      <c r="AI30" s="91">
        <f>(F32+I32+M32+S32+V32+Y32+AB32)/7</f>
        <v>0</v>
      </c>
      <c r="AJ30" s="91">
        <f>(G32+J32+N32+T32+W32+Z32+AC32)/7</f>
        <v>0</v>
      </c>
      <c r="AK30" s="91">
        <f>AI30*AJ30</f>
        <v>0</v>
      </c>
    </row>
    <row r="31" spans="3:39" hidden="1">
      <c r="C31" s="263"/>
      <c r="D31" s="263"/>
      <c r="E31" s="263"/>
      <c r="F31" s="227"/>
      <c r="G31" s="227"/>
      <c r="H31" s="227"/>
      <c r="I31" s="227"/>
      <c r="J31" s="227"/>
      <c r="K31" s="227"/>
      <c r="L31" s="227"/>
      <c r="M31" s="227"/>
      <c r="N31" s="227"/>
      <c r="O31" s="227"/>
      <c r="AE31" s="93"/>
      <c r="AF31" s="102"/>
      <c r="AG31" s="102"/>
      <c r="AH31" s="102"/>
      <c r="AI31" s="92"/>
      <c r="AJ31" s="92"/>
      <c r="AK31" s="92"/>
    </row>
    <row r="32" spans="3:39" ht="15" hidden="1" customHeight="1">
      <c r="C32" s="263"/>
      <c r="D32" s="263"/>
      <c r="E32" s="263"/>
      <c r="F32" s="227"/>
      <c r="G32" s="227"/>
      <c r="H32" s="227"/>
      <c r="I32" s="227"/>
      <c r="J32" s="227"/>
      <c r="K32" s="227"/>
      <c r="L32" s="227"/>
      <c r="M32" s="227"/>
      <c r="N32" s="227"/>
      <c r="O32" s="227"/>
      <c r="AE32" s="99"/>
      <c r="AF32" s="100"/>
      <c r="AG32" s="100"/>
      <c r="AH32" s="100"/>
      <c r="AI32" s="92"/>
      <c r="AJ32" s="92"/>
      <c r="AK32" s="92"/>
    </row>
    <row r="33" spans="3:39" ht="15" hidden="1" customHeight="1">
      <c r="C33" s="55"/>
      <c r="D33" s="55"/>
      <c r="E33" s="55"/>
      <c r="F33" s="231">
        <v>5</v>
      </c>
      <c r="G33" s="257"/>
      <c r="H33" s="232"/>
      <c r="I33" s="231">
        <v>5</v>
      </c>
      <c r="J33" s="257"/>
      <c r="K33" s="257"/>
      <c r="L33" s="257"/>
      <c r="M33" s="257"/>
      <c r="N33" s="232"/>
      <c r="O33" s="57"/>
      <c r="AE33" s="99"/>
      <c r="AF33" s="100"/>
      <c r="AG33" s="100"/>
      <c r="AH33" s="100"/>
      <c r="AI33" s="93"/>
      <c r="AJ33" s="93"/>
      <c r="AK33" s="93"/>
    </row>
    <row r="34" spans="3:39" ht="15" hidden="1" customHeight="1">
      <c r="C34" s="260" t="s">
        <v>79</v>
      </c>
      <c r="D34" s="260" t="s">
        <v>75</v>
      </c>
      <c r="E34" s="260" t="s">
        <v>76</v>
      </c>
      <c r="F34" s="248">
        <v>3</v>
      </c>
      <c r="G34" s="248">
        <v>10</v>
      </c>
      <c r="H34" s="248" t="s">
        <v>252</v>
      </c>
      <c r="I34" s="248">
        <v>4</v>
      </c>
      <c r="J34" s="248">
        <v>5</v>
      </c>
      <c r="K34" s="248" t="s">
        <v>270</v>
      </c>
      <c r="L34" s="260" t="s">
        <v>272</v>
      </c>
      <c r="M34" s="260" t="s">
        <v>273</v>
      </c>
      <c r="N34" s="260" t="s">
        <v>274</v>
      </c>
      <c r="O34" s="227"/>
      <c r="AI34" s="248">
        <f>(F34+I34)/2</f>
        <v>3.5</v>
      </c>
      <c r="AJ34" s="248">
        <f>(G34+J34)/2</f>
        <v>7.5</v>
      </c>
      <c r="AK34" s="248">
        <f>AI34*AJ34</f>
        <v>26.25</v>
      </c>
      <c r="AL34" s="248">
        <v>4</v>
      </c>
      <c r="AM34" s="248">
        <v>5</v>
      </c>
    </row>
    <row r="35" spans="3:39" hidden="1">
      <c r="C35" s="260"/>
      <c r="D35" s="260"/>
      <c r="E35" s="260"/>
      <c r="F35" s="249"/>
      <c r="G35" s="249"/>
      <c r="H35" s="249"/>
      <c r="I35" s="249"/>
      <c r="J35" s="249"/>
      <c r="K35" s="249"/>
      <c r="L35" s="260"/>
      <c r="M35" s="260"/>
      <c r="N35" s="260"/>
      <c r="O35" s="227"/>
      <c r="AI35" s="249"/>
      <c r="AJ35" s="249"/>
      <c r="AK35" s="249"/>
      <c r="AL35" s="249"/>
      <c r="AM35" s="249"/>
    </row>
    <row r="36" spans="3:39" hidden="1">
      <c r="C36" s="260"/>
      <c r="D36" s="260"/>
      <c r="E36" s="260"/>
      <c r="F36" s="249"/>
      <c r="G36" s="249"/>
      <c r="H36" s="249"/>
      <c r="I36" s="249"/>
      <c r="J36" s="249"/>
      <c r="K36" s="249"/>
      <c r="L36" s="260"/>
      <c r="M36" s="260"/>
      <c r="N36" s="260"/>
      <c r="O36" s="227"/>
      <c r="AI36" s="249"/>
      <c r="AJ36" s="249"/>
      <c r="AK36" s="249"/>
      <c r="AL36" s="249"/>
      <c r="AM36" s="249"/>
    </row>
    <row r="37" spans="3:39" hidden="1">
      <c r="C37" s="260"/>
      <c r="D37" s="260"/>
      <c r="E37" s="260"/>
      <c r="F37" s="255"/>
      <c r="G37" s="255"/>
      <c r="H37" s="255"/>
      <c r="I37" s="255"/>
      <c r="J37" s="255"/>
      <c r="K37" s="255"/>
      <c r="L37" s="260"/>
      <c r="M37" s="260"/>
      <c r="N37" s="260"/>
      <c r="O37" s="227"/>
      <c r="AI37" s="91">
        <f>(F39+I39+M39+S39+V39+Y39+AB39)/7</f>
        <v>0</v>
      </c>
      <c r="AJ37" s="91">
        <v>1</v>
      </c>
      <c r="AK37" s="91">
        <f>AI37*AJ37</f>
        <v>0</v>
      </c>
    </row>
    <row r="38" spans="3:39" hidden="1">
      <c r="C38" s="260" t="s">
        <v>77</v>
      </c>
      <c r="D38" s="260" t="s">
        <v>45</v>
      </c>
      <c r="E38" s="260" t="s">
        <v>78</v>
      </c>
      <c r="F38" s="227">
        <v>0</v>
      </c>
      <c r="G38" s="227">
        <v>0</v>
      </c>
      <c r="H38" s="227" t="s">
        <v>258</v>
      </c>
      <c r="I38" s="227">
        <v>0</v>
      </c>
      <c r="J38" s="227">
        <v>0</v>
      </c>
      <c r="K38" s="227" t="s">
        <v>271</v>
      </c>
      <c r="L38" s="260"/>
      <c r="M38" s="260"/>
      <c r="N38" s="260"/>
      <c r="O38" s="227"/>
      <c r="AI38" s="92"/>
      <c r="AJ38" s="92"/>
      <c r="AK38" s="92"/>
    </row>
    <row r="39" spans="3:39" hidden="1">
      <c r="C39" s="260"/>
      <c r="D39" s="260"/>
      <c r="E39" s="260"/>
      <c r="F39" s="227"/>
      <c r="G39" s="227"/>
      <c r="H39" s="227"/>
      <c r="I39" s="227"/>
      <c r="J39" s="227"/>
      <c r="K39" s="227"/>
      <c r="L39" s="260"/>
      <c r="M39" s="260"/>
      <c r="N39" s="260"/>
      <c r="O39" s="227"/>
      <c r="AI39" s="93"/>
      <c r="AJ39" s="93"/>
      <c r="AK39" s="93"/>
    </row>
    <row r="40" spans="3:39" hidden="1">
      <c r="C40" s="260"/>
      <c r="D40" s="260"/>
      <c r="E40" s="260"/>
      <c r="F40" s="227"/>
      <c r="G40" s="227"/>
      <c r="H40" s="227"/>
      <c r="I40" s="227"/>
      <c r="J40" s="227"/>
      <c r="K40" s="227"/>
      <c r="L40" s="260"/>
      <c r="M40" s="260"/>
      <c r="N40" s="260"/>
      <c r="O40" s="227"/>
      <c r="AI40" s="8">
        <f>I42</f>
        <v>0</v>
      </c>
      <c r="AJ40" s="8">
        <f>J42</f>
        <v>0</v>
      </c>
      <c r="AK40" s="8">
        <f>AI40*AJ40</f>
        <v>0</v>
      </c>
    </row>
    <row r="41" spans="3:39" ht="45" hidden="1">
      <c r="C41" s="17" t="s">
        <v>92</v>
      </c>
      <c r="D41" s="18" t="s">
        <v>31</v>
      </c>
      <c r="E41" s="18" t="s">
        <v>78</v>
      </c>
      <c r="F41" s="57"/>
      <c r="G41" s="57"/>
      <c r="H41" s="88"/>
      <c r="I41" s="57"/>
      <c r="J41" s="57"/>
      <c r="K41" s="57"/>
      <c r="L41" s="57"/>
      <c r="M41" s="57"/>
      <c r="N41" s="57"/>
      <c r="O41" s="57"/>
      <c r="AI41" s="8">
        <f>I43</f>
        <v>0</v>
      </c>
      <c r="AJ41" s="8">
        <f>J43</f>
        <v>0</v>
      </c>
      <c r="AK41" s="8">
        <f>AI41*AJ41</f>
        <v>0</v>
      </c>
    </row>
    <row r="42" spans="3:39" ht="45" hidden="1">
      <c r="C42" s="17" t="s">
        <v>164</v>
      </c>
      <c r="D42" s="18" t="s">
        <v>95</v>
      </c>
      <c r="E42" s="18" t="s">
        <v>161</v>
      </c>
      <c r="F42" s="57"/>
      <c r="G42" s="57"/>
      <c r="H42" s="88"/>
      <c r="I42" s="57"/>
      <c r="J42" s="57"/>
      <c r="K42" s="57"/>
      <c r="L42" s="57"/>
      <c r="M42" s="57"/>
      <c r="N42" s="57"/>
      <c r="O42" s="57"/>
    </row>
    <row r="43" spans="3:39" hidden="1">
      <c r="C43" s="148" t="s">
        <v>165</v>
      </c>
      <c r="D43" s="148" t="s">
        <v>93</v>
      </c>
      <c r="E43" s="148" t="s">
        <v>94</v>
      </c>
      <c r="F43" s="227"/>
      <c r="G43" s="227"/>
      <c r="H43" s="227"/>
      <c r="I43" s="227"/>
      <c r="J43" s="227"/>
      <c r="K43" s="227"/>
      <c r="L43" s="227"/>
      <c r="M43" s="227"/>
      <c r="N43" s="227"/>
      <c r="O43" s="227"/>
    </row>
    <row r="44" spans="3:39" hidden="1">
      <c r="C44" s="148"/>
      <c r="D44" s="148"/>
      <c r="E44" s="148"/>
      <c r="F44" s="227"/>
      <c r="G44" s="227"/>
      <c r="H44" s="227"/>
      <c r="I44" s="227"/>
      <c r="J44" s="227"/>
      <c r="K44" s="227"/>
      <c r="L44" s="227"/>
      <c r="M44" s="227"/>
      <c r="N44" s="227"/>
      <c r="O44" s="227"/>
    </row>
    <row r="45" spans="3:39" hidden="1">
      <c r="C45" s="148"/>
      <c r="D45" s="148"/>
      <c r="E45" s="148"/>
      <c r="F45" s="227"/>
      <c r="G45" s="227"/>
      <c r="H45" s="227"/>
      <c r="I45" s="227"/>
      <c r="J45" s="227"/>
      <c r="K45" s="227"/>
      <c r="L45" s="227"/>
      <c r="M45" s="227"/>
      <c r="N45" s="227"/>
      <c r="O45" s="227"/>
    </row>
    <row r="46" spans="3:39">
      <c r="C46" s="95"/>
      <c r="D46" s="95"/>
      <c r="E46" s="95"/>
      <c r="F46" s="231">
        <v>21</v>
      </c>
      <c r="G46" s="257"/>
      <c r="H46" s="232"/>
      <c r="I46" s="96"/>
      <c r="J46" s="96"/>
      <c r="K46" s="96"/>
      <c r="L46" s="96"/>
      <c r="M46" s="96"/>
      <c r="N46" s="96"/>
      <c r="O46" s="96"/>
      <c r="AL46" s="97"/>
      <c r="AM46" s="97"/>
    </row>
    <row r="47" spans="3:39" hidden="1">
      <c r="C47" s="262" t="s">
        <v>46</v>
      </c>
      <c r="D47" s="262" t="s">
        <v>45</v>
      </c>
      <c r="E47" s="262" t="s">
        <v>74</v>
      </c>
      <c r="F47" s="227">
        <v>0</v>
      </c>
      <c r="G47" s="227">
        <v>0</v>
      </c>
      <c r="H47" s="227" t="s">
        <v>250</v>
      </c>
      <c r="I47" s="227"/>
      <c r="J47" s="227"/>
      <c r="K47" s="227"/>
      <c r="L47" s="227"/>
      <c r="M47" s="227"/>
      <c r="N47" s="227"/>
      <c r="O47" s="227"/>
    </row>
    <row r="48" spans="3:39" hidden="1">
      <c r="C48" s="262"/>
      <c r="D48" s="262"/>
      <c r="E48" s="262"/>
      <c r="F48" s="227"/>
      <c r="G48" s="227"/>
      <c r="H48" s="227"/>
      <c r="I48" s="227"/>
      <c r="J48" s="227"/>
      <c r="K48" s="227"/>
      <c r="L48" s="227"/>
      <c r="M48" s="227"/>
      <c r="N48" s="227"/>
      <c r="O48" s="227"/>
    </row>
    <row r="49" spans="3:39">
      <c r="C49" s="74"/>
      <c r="D49" s="74"/>
      <c r="E49" s="74"/>
      <c r="F49" s="252">
        <v>2</v>
      </c>
      <c r="G49" s="253"/>
      <c r="H49" s="254"/>
      <c r="I49" s="57"/>
      <c r="J49" s="57"/>
      <c r="K49" s="57"/>
      <c r="L49" s="57"/>
      <c r="M49" s="57"/>
      <c r="N49" s="57"/>
      <c r="O49" s="57"/>
    </row>
    <row r="50" spans="3:39" ht="60" hidden="1">
      <c r="C50" s="21" t="s">
        <v>7</v>
      </c>
      <c r="D50" s="75" t="s">
        <v>29</v>
      </c>
      <c r="E50" s="75" t="s">
        <v>97</v>
      </c>
      <c r="F50" s="57" t="s">
        <v>242</v>
      </c>
      <c r="G50" s="57" t="s">
        <v>242</v>
      </c>
      <c r="H50" s="88" t="s">
        <v>243</v>
      </c>
      <c r="I50" s="57"/>
      <c r="J50" s="57"/>
      <c r="K50" s="57"/>
      <c r="L50" s="57"/>
      <c r="M50" s="57"/>
      <c r="N50" s="57"/>
      <c r="O50" s="57"/>
    </row>
    <row r="51" spans="3:39" hidden="1">
      <c r="C51" s="261" t="s">
        <v>96</v>
      </c>
      <c r="D51" s="160" t="s">
        <v>162</v>
      </c>
      <c r="E51" s="160" t="s">
        <v>82</v>
      </c>
      <c r="F51" s="227">
        <v>4</v>
      </c>
      <c r="G51" s="227">
        <v>10</v>
      </c>
      <c r="H51" s="227" t="s">
        <v>244</v>
      </c>
      <c r="I51" s="227"/>
      <c r="J51" s="227"/>
      <c r="K51" s="227"/>
      <c r="L51" s="227"/>
      <c r="M51" s="227"/>
      <c r="N51" s="227"/>
      <c r="O51" s="227"/>
    </row>
    <row r="52" spans="3:39" hidden="1">
      <c r="C52" s="261"/>
      <c r="D52" s="160"/>
      <c r="E52" s="160"/>
      <c r="F52" s="227"/>
      <c r="G52" s="227"/>
      <c r="H52" s="227"/>
      <c r="I52" s="227"/>
      <c r="J52" s="227"/>
      <c r="K52" s="227"/>
      <c r="L52" s="227"/>
      <c r="M52" s="227"/>
      <c r="N52" s="227"/>
      <c r="O52" s="227"/>
      <c r="AI52" s="248">
        <f>(F52+I52)/2</f>
        <v>0</v>
      </c>
      <c r="AJ52" s="248">
        <f>(G52+J52)/2</f>
        <v>0</v>
      </c>
      <c r="AK52" s="248">
        <f>AI52*AJ52</f>
        <v>0</v>
      </c>
    </row>
    <row r="53" spans="3:39" hidden="1">
      <c r="C53" s="261"/>
      <c r="D53" s="160"/>
      <c r="E53" s="160"/>
      <c r="F53" s="227"/>
      <c r="G53" s="227"/>
      <c r="H53" s="227"/>
      <c r="I53" s="227"/>
      <c r="J53" s="227"/>
      <c r="K53" s="227"/>
      <c r="L53" s="227"/>
      <c r="M53" s="227"/>
      <c r="N53" s="227"/>
      <c r="O53" s="227"/>
      <c r="AI53" s="249"/>
      <c r="AJ53" s="249"/>
      <c r="AK53" s="249"/>
    </row>
    <row r="54" spans="3:39" hidden="1">
      <c r="C54" s="261"/>
      <c r="D54" s="160"/>
      <c r="E54" s="160"/>
      <c r="F54" s="227"/>
      <c r="G54" s="227"/>
      <c r="H54" s="227"/>
      <c r="I54" s="227"/>
      <c r="J54" s="227"/>
      <c r="K54" s="227"/>
      <c r="L54" s="227"/>
      <c r="M54" s="227"/>
      <c r="N54" s="227"/>
      <c r="O54" s="227"/>
      <c r="AI54" s="249"/>
      <c r="AJ54" s="249"/>
      <c r="AK54" s="249"/>
    </row>
    <row r="55" spans="3:39" hidden="1">
      <c r="C55" s="261"/>
      <c r="D55" s="160"/>
      <c r="E55" s="160"/>
      <c r="F55" s="227"/>
      <c r="G55" s="227"/>
      <c r="H55" s="227"/>
      <c r="I55" s="227"/>
      <c r="J55" s="227"/>
      <c r="K55" s="227"/>
      <c r="L55" s="227"/>
      <c r="M55" s="227"/>
      <c r="N55" s="227"/>
      <c r="O55" s="227"/>
    </row>
    <row r="56" spans="3:39" hidden="1">
      <c r="C56" s="56"/>
      <c r="D56" s="77"/>
      <c r="E56" s="77"/>
      <c r="F56" s="252">
        <v>3</v>
      </c>
      <c r="G56" s="253"/>
      <c r="H56" s="254"/>
      <c r="I56" s="231">
        <v>7</v>
      </c>
      <c r="J56" s="257"/>
      <c r="K56" s="257"/>
      <c r="L56" s="257"/>
      <c r="M56" s="257"/>
      <c r="N56" s="232"/>
      <c r="O56" s="252">
        <v>17</v>
      </c>
      <c r="P56" s="253"/>
      <c r="Q56" s="254"/>
      <c r="R56" s="252">
        <v>19</v>
      </c>
      <c r="S56" s="253"/>
      <c r="T56" s="254"/>
    </row>
    <row r="57" spans="3:39" ht="90">
      <c r="C57" s="78" t="s">
        <v>36</v>
      </c>
      <c r="D57" s="79" t="s">
        <v>38</v>
      </c>
      <c r="E57" s="79" t="s">
        <v>39</v>
      </c>
      <c r="F57" s="57">
        <v>0</v>
      </c>
      <c r="G57" s="57">
        <v>0</v>
      </c>
      <c r="H57" s="88" t="s">
        <v>245</v>
      </c>
      <c r="I57" s="57">
        <v>0</v>
      </c>
      <c r="J57" s="57">
        <v>0</v>
      </c>
      <c r="K57" s="57" t="s">
        <v>245</v>
      </c>
      <c r="L57" s="82"/>
      <c r="M57" s="82"/>
      <c r="N57" s="82"/>
      <c r="O57" s="57">
        <v>0</v>
      </c>
      <c r="P57" s="57">
        <v>0</v>
      </c>
      <c r="Q57" s="88" t="s">
        <v>245</v>
      </c>
      <c r="R57" s="57">
        <v>3</v>
      </c>
      <c r="S57" s="57">
        <v>5</v>
      </c>
      <c r="T57" s="88" t="s">
        <v>302</v>
      </c>
      <c r="AI57" s="8">
        <f>(F579+I57+R57)/3</f>
        <v>1</v>
      </c>
      <c r="AJ57" s="8">
        <f>(G57+J57+S57)/3</f>
        <v>1.6666666666666667</v>
      </c>
      <c r="AK57" s="8">
        <f>AI57*AJ57</f>
        <v>1.6666666666666667</v>
      </c>
      <c r="AL57" s="86">
        <v>1</v>
      </c>
      <c r="AM57" s="86">
        <v>5</v>
      </c>
    </row>
    <row r="58" spans="3:39">
      <c r="C58" s="259" t="s">
        <v>87</v>
      </c>
      <c r="D58" s="259" t="s">
        <v>88</v>
      </c>
      <c r="E58" s="259" t="s">
        <v>163</v>
      </c>
      <c r="F58" s="248">
        <v>0</v>
      </c>
      <c r="G58" s="248">
        <v>0</v>
      </c>
      <c r="H58" s="248" t="s">
        <v>245</v>
      </c>
      <c r="I58" s="248">
        <v>4</v>
      </c>
      <c r="J58" s="248">
        <v>10</v>
      </c>
      <c r="K58" s="248" t="s">
        <v>255</v>
      </c>
      <c r="L58" s="259" t="s">
        <v>87</v>
      </c>
      <c r="M58" s="259" t="s">
        <v>88</v>
      </c>
      <c r="N58" s="259" t="s">
        <v>163</v>
      </c>
      <c r="O58" s="248">
        <v>5</v>
      </c>
      <c r="P58" s="248">
        <v>5</v>
      </c>
      <c r="Q58" s="248" t="s">
        <v>299</v>
      </c>
      <c r="R58" s="248">
        <v>1</v>
      </c>
      <c r="S58" s="248">
        <v>0</v>
      </c>
      <c r="T58" s="248" t="s">
        <v>303</v>
      </c>
      <c r="AI58" s="248">
        <f>(F58+I58+O58+R58)/4</f>
        <v>2.5</v>
      </c>
      <c r="AJ58" s="248">
        <f>(G58+J58+P58)/3</f>
        <v>5</v>
      </c>
      <c r="AK58" s="248">
        <f>AI58*AJ58</f>
        <v>12.5</v>
      </c>
      <c r="AL58" s="248">
        <v>3</v>
      </c>
      <c r="AM58" s="248">
        <v>5</v>
      </c>
    </row>
    <row r="59" spans="3:39">
      <c r="C59" s="259"/>
      <c r="D59" s="259"/>
      <c r="E59" s="259"/>
      <c r="F59" s="249"/>
      <c r="G59" s="249"/>
      <c r="H59" s="249"/>
      <c r="I59" s="249"/>
      <c r="J59" s="249"/>
      <c r="K59" s="249"/>
      <c r="L59" s="259"/>
      <c r="M59" s="259"/>
      <c r="N59" s="259"/>
      <c r="O59" s="249"/>
      <c r="P59" s="249"/>
      <c r="Q59" s="249"/>
      <c r="R59" s="249"/>
      <c r="S59" s="249"/>
      <c r="T59" s="249"/>
      <c r="AI59" s="249"/>
      <c r="AJ59" s="249"/>
      <c r="AK59" s="249"/>
      <c r="AL59" s="249"/>
      <c r="AM59" s="249"/>
    </row>
    <row r="60" spans="3:39">
      <c r="C60" s="259"/>
      <c r="D60" s="259"/>
      <c r="E60" s="259"/>
      <c r="F60" s="249"/>
      <c r="G60" s="249"/>
      <c r="H60" s="249"/>
      <c r="I60" s="249"/>
      <c r="J60" s="249"/>
      <c r="K60" s="249"/>
      <c r="L60" s="259"/>
      <c r="M60" s="259"/>
      <c r="N60" s="259"/>
      <c r="O60" s="249"/>
      <c r="P60" s="249"/>
      <c r="Q60" s="249"/>
      <c r="R60" s="249"/>
      <c r="S60" s="249"/>
      <c r="T60" s="249"/>
      <c r="AI60" s="249"/>
      <c r="AJ60" s="249"/>
      <c r="AK60" s="249"/>
      <c r="AL60" s="249"/>
      <c r="AM60" s="249"/>
    </row>
    <row r="61" spans="3:39">
      <c r="C61" s="259"/>
      <c r="D61" s="259"/>
      <c r="E61" s="259"/>
      <c r="F61" s="255"/>
      <c r="G61" s="255"/>
      <c r="H61" s="255"/>
      <c r="I61" s="255"/>
      <c r="J61" s="255"/>
      <c r="K61" s="255"/>
      <c r="L61" s="259"/>
      <c r="M61" s="259"/>
      <c r="N61" s="259"/>
      <c r="O61" s="255"/>
      <c r="P61" s="255"/>
      <c r="Q61" s="255"/>
      <c r="R61" s="255"/>
      <c r="S61" s="255"/>
      <c r="T61" s="255"/>
      <c r="AI61" s="255"/>
      <c r="AJ61" s="255"/>
      <c r="AK61" s="255"/>
      <c r="AL61" s="255"/>
      <c r="AM61" s="255"/>
    </row>
    <row r="62" spans="3:39" ht="60">
      <c r="C62" s="78" t="s">
        <v>91</v>
      </c>
      <c r="D62" s="83" t="s">
        <v>98</v>
      </c>
      <c r="E62" s="83" t="s">
        <v>37</v>
      </c>
      <c r="F62" s="57">
        <v>0</v>
      </c>
      <c r="G62" s="57">
        <v>0</v>
      </c>
      <c r="H62" s="88" t="s">
        <v>245</v>
      </c>
      <c r="I62" s="57">
        <v>1</v>
      </c>
      <c r="J62" s="57">
        <v>5</v>
      </c>
      <c r="K62" s="57" t="s">
        <v>245</v>
      </c>
      <c r="L62" s="82" t="s">
        <v>256</v>
      </c>
      <c r="M62" s="82" t="s">
        <v>257</v>
      </c>
      <c r="N62" s="82" t="s">
        <v>37</v>
      </c>
      <c r="O62" s="57">
        <v>1</v>
      </c>
      <c r="P62" s="57">
        <v>10</v>
      </c>
      <c r="Q62" s="88" t="s">
        <v>300</v>
      </c>
      <c r="R62" s="57">
        <v>0</v>
      </c>
      <c r="S62" s="57">
        <v>0</v>
      </c>
      <c r="T62" s="88" t="s">
        <v>304</v>
      </c>
      <c r="AI62" s="113">
        <f>(F62+I62+O62+R62)/4</f>
        <v>0.5</v>
      </c>
      <c r="AJ62" s="113">
        <f>(G62+J62+P62+S62)/4</f>
        <v>3.75</v>
      </c>
      <c r="AK62" s="113">
        <f>AI62*AJ62</f>
        <v>1.875</v>
      </c>
      <c r="AL62" s="114">
        <v>1</v>
      </c>
      <c r="AM62" s="114">
        <v>5</v>
      </c>
    </row>
    <row r="63" spans="3:39" ht="45">
      <c r="C63" s="69" t="s">
        <v>99</v>
      </c>
      <c r="D63" s="70" t="s">
        <v>40</v>
      </c>
      <c r="E63" s="70" t="s">
        <v>168</v>
      </c>
      <c r="F63" s="57"/>
      <c r="G63" s="57"/>
      <c r="H63" s="88"/>
      <c r="I63" s="57"/>
      <c r="J63" s="57"/>
      <c r="K63" s="57"/>
      <c r="L63" s="57"/>
      <c r="M63" s="57"/>
      <c r="N63" s="57"/>
      <c r="O63" s="57"/>
    </row>
    <row r="64" spans="3:39" ht="45">
      <c r="C64" s="69" t="s">
        <v>100</v>
      </c>
      <c r="D64" s="70" t="s">
        <v>45</v>
      </c>
      <c r="E64" s="70" t="s">
        <v>168</v>
      </c>
      <c r="F64" s="57"/>
      <c r="G64" s="57"/>
      <c r="H64" s="88"/>
      <c r="I64" s="57"/>
      <c r="J64" s="57"/>
      <c r="K64" s="57"/>
      <c r="L64" s="57"/>
      <c r="M64" s="57"/>
      <c r="N64" s="57"/>
      <c r="O64" s="57"/>
    </row>
    <row r="65" spans="3:39">
      <c r="C65" s="69"/>
      <c r="D65" s="70"/>
      <c r="E65" s="70"/>
      <c r="F65" s="231">
        <v>6</v>
      </c>
      <c r="G65" s="257"/>
      <c r="H65" s="232"/>
      <c r="I65" s="231">
        <v>18</v>
      </c>
      <c r="J65" s="257"/>
      <c r="K65" s="232"/>
      <c r="L65" s="90"/>
      <c r="M65" s="90"/>
      <c r="N65" s="90"/>
      <c r="O65" s="90"/>
    </row>
    <row r="66" spans="3:39">
      <c r="C66" s="207" t="s">
        <v>41</v>
      </c>
      <c r="D66" s="207" t="s">
        <v>143</v>
      </c>
      <c r="E66" s="207" t="s">
        <v>150</v>
      </c>
      <c r="F66" s="248">
        <v>3</v>
      </c>
      <c r="G66" s="248">
        <v>10</v>
      </c>
      <c r="H66" s="248" t="s">
        <v>253</v>
      </c>
      <c r="I66" s="248">
        <v>3</v>
      </c>
      <c r="J66" s="248">
        <v>10</v>
      </c>
      <c r="K66" s="248" t="s">
        <v>301</v>
      </c>
      <c r="L66" s="248"/>
      <c r="M66" s="248"/>
      <c r="N66" s="248"/>
      <c r="O66" s="248"/>
      <c r="AI66" s="113">
        <f>(F66+I66)/2</f>
        <v>3</v>
      </c>
      <c r="AJ66" s="113">
        <f>(G66+J66)/2</f>
        <v>10</v>
      </c>
      <c r="AK66" s="113">
        <f>AI66*AJ66</f>
        <v>30</v>
      </c>
      <c r="AL66" s="86">
        <v>3</v>
      </c>
      <c r="AM66" s="86">
        <v>10</v>
      </c>
    </row>
    <row r="67" spans="3:39">
      <c r="C67" s="207"/>
      <c r="D67" s="207"/>
      <c r="E67" s="207"/>
      <c r="F67" s="255"/>
      <c r="G67" s="255"/>
      <c r="H67" s="255"/>
      <c r="I67" s="255"/>
      <c r="J67" s="255"/>
      <c r="K67" s="255"/>
      <c r="L67" s="255"/>
      <c r="M67" s="255"/>
      <c r="N67" s="255"/>
      <c r="O67" s="255"/>
    </row>
    <row r="68" spans="3:39" ht="30" customHeight="1">
      <c r="C68" s="207" t="s">
        <v>148</v>
      </c>
      <c r="D68" s="207" t="s">
        <v>153</v>
      </c>
      <c r="E68" s="207" t="s">
        <v>170</v>
      </c>
      <c r="F68" s="248" t="s">
        <v>254</v>
      </c>
      <c r="G68" s="248" t="s">
        <v>254</v>
      </c>
      <c r="H68" s="248" t="s">
        <v>254</v>
      </c>
      <c r="I68" s="248" t="s">
        <v>254</v>
      </c>
      <c r="J68" s="248" t="s">
        <v>254</v>
      </c>
      <c r="K68" s="248" t="s">
        <v>254</v>
      </c>
      <c r="L68" s="248"/>
      <c r="M68" s="248"/>
      <c r="N68" s="248"/>
      <c r="O68" s="248"/>
    </row>
    <row r="69" spans="3:39" ht="30" customHeight="1">
      <c r="C69" s="207"/>
      <c r="D69" s="207"/>
      <c r="E69" s="207"/>
      <c r="F69" s="255"/>
      <c r="G69" s="255"/>
      <c r="H69" s="255"/>
      <c r="I69" s="255"/>
      <c r="J69" s="255"/>
      <c r="K69" s="255"/>
      <c r="L69" s="255"/>
      <c r="M69" s="255"/>
      <c r="N69" s="255"/>
      <c r="O69" s="255"/>
    </row>
  </sheetData>
  <mergeCells count="388">
    <mergeCell ref="AM25:AM26"/>
    <mergeCell ref="AI23:AI24"/>
    <mergeCell ref="AJ23:AJ24"/>
    <mergeCell ref="AK23:AK24"/>
    <mergeCell ref="AI52:AI54"/>
    <mergeCell ref="AJ52:AJ54"/>
    <mergeCell ref="AK52:AK54"/>
    <mergeCell ref="AI58:AI61"/>
    <mergeCell ref="AJ58:AJ61"/>
    <mergeCell ref="AK58:AK61"/>
    <mergeCell ref="AL58:AL61"/>
    <mergeCell ref="AM58:AM61"/>
    <mergeCell ref="AJ34:AJ36"/>
    <mergeCell ref="AK34:AK36"/>
    <mergeCell ref="AL34:AL36"/>
    <mergeCell ref="AM34:AM36"/>
    <mergeCell ref="AL23:AL24"/>
    <mergeCell ref="AM23:AM24"/>
    <mergeCell ref="AI25:AI26"/>
    <mergeCell ref="AJ25:AJ26"/>
    <mergeCell ref="AK25:AK26"/>
    <mergeCell ref="AL25:AL26"/>
    <mergeCell ref="C10:C13"/>
    <mergeCell ref="D10:D13"/>
    <mergeCell ref="E10:E13"/>
    <mergeCell ref="C14:C16"/>
    <mergeCell ref="D14:D16"/>
    <mergeCell ref="E14:E16"/>
    <mergeCell ref="C2:C6"/>
    <mergeCell ref="D2:D6"/>
    <mergeCell ref="E2:E6"/>
    <mergeCell ref="C7:C9"/>
    <mergeCell ref="D7:D9"/>
    <mergeCell ref="E7:E9"/>
    <mergeCell ref="C25:C26"/>
    <mergeCell ref="D25:D26"/>
    <mergeCell ref="E25:E26"/>
    <mergeCell ref="C30:C32"/>
    <mergeCell ref="D30:D32"/>
    <mergeCell ref="E30:E32"/>
    <mergeCell ref="C17:C19"/>
    <mergeCell ref="D17:D19"/>
    <mergeCell ref="E17:E19"/>
    <mergeCell ref="C23:C24"/>
    <mergeCell ref="D23:D24"/>
    <mergeCell ref="E23:E24"/>
    <mergeCell ref="C43:C45"/>
    <mergeCell ref="D43:D45"/>
    <mergeCell ref="E43:E45"/>
    <mergeCell ref="C47:C48"/>
    <mergeCell ref="D47:D48"/>
    <mergeCell ref="E47:E48"/>
    <mergeCell ref="C34:C37"/>
    <mergeCell ref="D34:D37"/>
    <mergeCell ref="E34:E37"/>
    <mergeCell ref="C38:C40"/>
    <mergeCell ref="D38:D40"/>
    <mergeCell ref="E38:E40"/>
    <mergeCell ref="C66:C67"/>
    <mergeCell ref="D66:D67"/>
    <mergeCell ref="E66:E67"/>
    <mergeCell ref="C68:C69"/>
    <mergeCell ref="D68:D69"/>
    <mergeCell ref="E68:E69"/>
    <mergeCell ref="C51:C55"/>
    <mergeCell ref="D51:D55"/>
    <mergeCell ref="E51:E55"/>
    <mergeCell ref="C58:C61"/>
    <mergeCell ref="D58:D61"/>
    <mergeCell ref="E58:E61"/>
    <mergeCell ref="L2:L6"/>
    <mergeCell ref="M2:M6"/>
    <mergeCell ref="N2:N6"/>
    <mergeCell ref="O2:O6"/>
    <mergeCell ref="F7:F9"/>
    <mergeCell ref="G7:G9"/>
    <mergeCell ref="H7:H9"/>
    <mergeCell ref="I7:I9"/>
    <mergeCell ref="J7:J9"/>
    <mergeCell ref="K7:K9"/>
    <mergeCell ref="F2:F6"/>
    <mergeCell ref="G2:G6"/>
    <mergeCell ref="H2:H6"/>
    <mergeCell ref="I2:I6"/>
    <mergeCell ref="J2:J6"/>
    <mergeCell ref="K2:K6"/>
    <mergeCell ref="L7:L9"/>
    <mergeCell ref="M7:M9"/>
    <mergeCell ref="N7:N9"/>
    <mergeCell ref="F17:F19"/>
    <mergeCell ref="G17:G19"/>
    <mergeCell ref="H17:H19"/>
    <mergeCell ref="I17:I19"/>
    <mergeCell ref="J17:J19"/>
    <mergeCell ref="K17:K19"/>
    <mergeCell ref="F14:F16"/>
    <mergeCell ref="G14:G16"/>
    <mergeCell ref="H14:H16"/>
    <mergeCell ref="I14:I16"/>
    <mergeCell ref="J14:J16"/>
    <mergeCell ref="F10:F13"/>
    <mergeCell ref="G10:G13"/>
    <mergeCell ref="H10:H13"/>
    <mergeCell ref="I10:I13"/>
    <mergeCell ref="J10:J13"/>
    <mergeCell ref="K10:K13"/>
    <mergeCell ref="L10:L13"/>
    <mergeCell ref="L14:L16"/>
    <mergeCell ref="M14:M16"/>
    <mergeCell ref="M10:M13"/>
    <mergeCell ref="F23:F24"/>
    <mergeCell ref="G23:G24"/>
    <mergeCell ref="H23:H24"/>
    <mergeCell ref="I23:I24"/>
    <mergeCell ref="J23:J24"/>
    <mergeCell ref="K23:K24"/>
    <mergeCell ref="L23:L24"/>
    <mergeCell ref="M23:M24"/>
    <mergeCell ref="N23:N24"/>
    <mergeCell ref="F25:F26"/>
    <mergeCell ref="G25:G26"/>
    <mergeCell ref="H25:H26"/>
    <mergeCell ref="I25:I26"/>
    <mergeCell ref="J25:J26"/>
    <mergeCell ref="K25:K26"/>
    <mergeCell ref="L30:L32"/>
    <mergeCell ref="M30:M32"/>
    <mergeCell ref="N30:N32"/>
    <mergeCell ref="N25:N26"/>
    <mergeCell ref="I30:I32"/>
    <mergeCell ref="M34:M37"/>
    <mergeCell ref="N34:N37"/>
    <mergeCell ref="O34:O37"/>
    <mergeCell ref="I47:I48"/>
    <mergeCell ref="J47:J48"/>
    <mergeCell ref="K47:K48"/>
    <mergeCell ref="O38:O40"/>
    <mergeCell ref="K14:K16"/>
    <mergeCell ref="O23:O24"/>
    <mergeCell ref="O30:O32"/>
    <mergeCell ref="O25:O26"/>
    <mergeCell ref="L17:L19"/>
    <mergeCell ref="M17:M19"/>
    <mergeCell ref="N17:N19"/>
    <mergeCell ref="O17:O19"/>
    <mergeCell ref="L22:N22"/>
    <mergeCell ref="F46:H46"/>
    <mergeCell ref="I34:I37"/>
    <mergeCell ref="J34:J37"/>
    <mergeCell ref="K34:K37"/>
    <mergeCell ref="L25:L26"/>
    <mergeCell ref="M25:M26"/>
    <mergeCell ref="L38:L40"/>
    <mergeCell ref="M38:M40"/>
    <mergeCell ref="N38:N40"/>
    <mergeCell ref="F43:F45"/>
    <mergeCell ref="G43:G45"/>
    <mergeCell ref="H43:H45"/>
    <mergeCell ref="I43:I45"/>
    <mergeCell ref="J43:J45"/>
    <mergeCell ref="K43:K45"/>
    <mergeCell ref="F38:F40"/>
    <mergeCell ref="G38:G40"/>
    <mergeCell ref="H38:H40"/>
    <mergeCell ref="I38:I40"/>
    <mergeCell ref="J38:J40"/>
    <mergeCell ref="K38:K40"/>
    <mergeCell ref="J30:J32"/>
    <mergeCell ref="K30:K32"/>
    <mergeCell ref="L34:L37"/>
    <mergeCell ref="O51:O55"/>
    <mergeCell ref="F1:H1"/>
    <mergeCell ref="F49:H49"/>
    <mergeCell ref="F29:H29"/>
    <mergeCell ref="F30:F32"/>
    <mergeCell ref="G30:G32"/>
    <mergeCell ref="H30:H32"/>
    <mergeCell ref="L47:L48"/>
    <mergeCell ref="M47:M48"/>
    <mergeCell ref="N47:N48"/>
    <mergeCell ref="O47:O48"/>
    <mergeCell ref="F51:F55"/>
    <mergeCell ref="G51:G55"/>
    <mergeCell ref="H51:H55"/>
    <mergeCell ref="I51:I55"/>
    <mergeCell ref="J51:J55"/>
    <mergeCell ref="K51:K55"/>
    <mergeCell ref="L43:L45"/>
    <mergeCell ref="M43:M45"/>
    <mergeCell ref="N43:N45"/>
    <mergeCell ref="O43:O45"/>
    <mergeCell ref="F47:F48"/>
    <mergeCell ref="G47:G48"/>
    <mergeCell ref="H47:H48"/>
    <mergeCell ref="N68:N69"/>
    <mergeCell ref="O68:O69"/>
    <mergeCell ref="F65:H65"/>
    <mergeCell ref="I56:N56"/>
    <mergeCell ref="I65:K65"/>
    <mergeCell ref="J66:J67"/>
    <mergeCell ref="K66:K67"/>
    <mergeCell ref="J68:J69"/>
    <mergeCell ref="K68:K69"/>
    <mergeCell ref="L66:L67"/>
    <mergeCell ref="M66:M67"/>
    <mergeCell ref="L68:L69"/>
    <mergeCell ref="M68:M69"/>
    <mergeCell ref="F66:F67"/>
    <mergeCell ref="G66:G67"/>
    <mergeCell ref="F68:F69"/>
    <mergeCell ref="G68:G69"/>
    <mergeCell ref="H66:H67"/>
    <mergeCell ref="I66:I67"/>
    <mergeCell ref="H68:H69"/>
    <mergeCell ref="I68:I69"/>
    <mergeCell ref="L58:L61"/>
    <mergeCell ref="M58:M61"/>
    <mergeCell ref="N58:N61"/>
    <mergeCell ref="I1:K1"/>
    <mergeCell ref="C20:C21"/>
    <mergeCell ref="D20:D21"/>
    <mergeCell ref="K20:K21"/>
    <mergeCell ref="I33:N33"/>
    <mergeCell ref="F22:K22"/>
    <mergeCell ref="N66:N67"/>
    <mergeCell ref="O66:O67"/>
    <mergeCell ref="O58:O61"/>
    <mergeCell ref="F56:H56"/>
    <mergeCell ref="F33:H33"/>
    <mergeCell ref="F34:F37"/>
    <mergeCell ref="G34:G37"/>
    <mergeCell ref="H34:H37"/>
    <mergeCell ref="H58:H61"/>
    <mergeCell ref="F58:F61"/>
    <mergeCell ref="G58:G61"/>
    <mergeCell ref="I58:I61"/>
    <mergeCell ref="J58:J61"/>
    <mergeCell ref="K58:K61"/>
    <mergeCell ref="L51:L55"/>
    <mergeCell ref="M51:M55"/>
    <mergeCell ref="N51:N55"/>
    <mergeCell ref="M1:R1"/>
    <mergeCell ref="P2:P6"/>
    <mergeCell ref="Q2:Q6"/>
    <mergeCell ref="R2:R6"/>
    <mergeCell ref="P7:P9"/>
    <mergeCell ref="O22:T22"/>
    <mergeCell ref="P23:P24"/>
    <mergeCell ref="Q23:Q24"/>
    <mergeCell ref="R23:R24"/>
    <mergeCell ref="S23:S24"/>
    <mergeCell ref="T23:T24"/>
    <mergeCell ref="O10:O13"/>
    <mergeCell ref="O7:O9"/>
    <mergeCell ref="P17:P19"/>
    <mergeCell ref="Q17:Q19"/>
    <mergeCell ref="R17:R19"/>
    <mergeCell ref="P10:P13"/>
    <mergeCell ref="Q10:Q13"/>
    <mergeCell ref="R10:R13"/>
    <mergeCell ref="P14:P16"/>
    <mergeCell ref="Q7:Q9"/>
    <mergeCell ref="R7:R9"/>
    <mergeCell ref="Q14:Q16"/>
    <mergeCell ref="R14:R16"/>
    <mergeCell ref="P25:P26"/>
    <mergeCell ref="Q25:Q26"/>
    <mergeCell ref="R25:R26"/>
    <mergeCell ref="S25:S26"/>
    <mergeCell ref="T25:T26"/>
    <mergeCell ref="N10:N13"/>
    <mergeCell ref="W14:W16"/>
    <mergeCell ref="X14:X16"/>
    <mergeCell ref="S17:S19"/>
    <mergeCell ref="T17:T19"/>
    <mergeCell ref="U17:U19"/>
    <mergeCell ref="S14:S16"/>
    <mergeCell ref="T14:T16"/>
    <mergeCell ref="U14:U16"/>
    <mergeCell ref="N14:N16"/>
    <mergeCell ref="O14:O16"/>
    <mergeCell ref="V1:X1"/>
    <mergeCell ref="V2:V6"/>
    <mergeCell ref="W2:W6"/>
    <mergeCell ref="X2:X6"/>
    <mergeCell ref="V7:V9"/>
    <mergeCell ref="W7:W9"/>
    <mergeCell ref="X7:X9"/>
    <mergeCell ref="U7:U9"/>
    <mergeCell ref="S10:S13"/>
    <mergeCell ref="T10:T13"/>
    <mergeCell ref="U10:U13"/>
    <mergeCell ref="S1:U1"/>
    <mergeCell ref="S2:S6"/>
    <mergeCell ref="T2:T6"/>
    <mergeCell ref="U2:U6"/>
    <mergeCell ref="S7:S9"/>
    <mergeCell ref="T7:T9"/>
    <mergeCell ref="AC7:AC9"/>
    <mergeCell ref="AD7:AD9"/>
    <mergeCell ref="Z10:Z13"/>
    <mergeCell ref="AA10:AA13"/>
    <mergeCell ref="Y2:Y6"/>
    <mergeCell ref="Z2:Z6"/>
    <mergeCell ref="AA2:AA6"/>
    <mergeCell ref="Y7:Y9"/>
    <mergeCell ref="Z7:Z9"/>
    <mergeCell ref="AA7:AA9"/>
    <mergeCell ref="Y10:Y13"/>
    <mergeCell ref="O56:Q56"/>
    <mergeCell ref="P58:P61"/>
    <mergeCell ref="Q58:Q61"/>
    <mergeCell ref="R56:T56"/>
    <mergeCell ref="R58:R61"/>
    <mergeCell ref="S58:S61"/>
    <mergeCell ref="T58:T61"/>
    <mergeCell ref="AB10:AB13"/>
    <mergeCell ref="AC10:AC13"/>
    <mergeCell ref="AB14:AB16"/>
    <mergeCell ref="AC14:AC16"/>
    <mergeCell ref="Y14:Y16"/>
    <mergeCell ref="Z14:Z16"/>
    <mergeCell ref="AA14:AA16"/>
    <mergeCell ref="Y17:Y19"/>
    <mergeCell ref="Z17:Z19"/>
    <mergeCell ref="AA17:AA19"/>
    <mergeCell ref="V17:V19"/>
    <mergeCell ref="W17:W19"/>
    <mergeCell ref="X17:X19"/>
    <mergeCell ref="V10:V13"/>
    <mergeCell ref="W10:W13"/>
    <mergeCell ref="X10:X13"/>
    <mergeCell ref="V14:V16"/>
    <mergeCell ref="AL1:AM1"/>
    <mergeCell ref="AL2:AL6"/>
    <mergeCell ref="AM2:AM6"/>
    <mergeCell ref="AL7:AL9"/>
    <mergeCell ref="AM7:AM9"/>
    <mergeCell ref="AL10:AL13"/>
    <mergeCell ref="AM10:AM13"/>
    <mergeCell ref="AI1:AK1"/>
    <mergeCell ref="AI2:AI6"/>
    <mergeCell ref="AJ2:AJ6"/>
    <mergeCell ref="AI7:AI9"/>
    <mergeCell ref="AJ7:AJ9"/>
    <mergeCell ref="AI10:AI13"/>
    <mergeCell ref="AJ10:AJ13"/>
    <mergeCell ref="AK2:AK6"/>
    <mergeCell ref="AK7:AK9"/>
    <mergeCell ref="AK10:AK13"/>
    <mergeCell ref="Y1:AA1"/>
    <mergeCell ref="AD2:AD6"/>
    <mergeCell ref="AI34:AI36"/>
    <mergeCell ref="AE1:AG1"/>
    <mergeCell ref="AE2:AE6"/>
    <mergeCell ref="AF2:AF6"/>
    <mergeCell ref="AG2:AG6"/>
    <mergeCell ref="AE7:AE9"/>
    <mergeCell ref="AF7:AF9"/>
    <mergeCell ref="AG7:AG9"/>
    <mergeCell ref="AE10:AE13"/>
    <mergeCell ref="AF10:AF13"/>
    <mergeCell ref="AG10:AG13"/>
    <mergeCell ref="AB17:AB19"/>
    <mergeCell ref="AC17:AC19"/>
    <mergeCell ref="AD17:AD19"/>
    <mergeCell ref="AD10:AD13"/>
    <mergeCell ref="AD14:AD16"/>
    <mergeCell ref="AI14:AI16"/>
    <mergeCell ref="AI17:AI19"/>
    <mergeCell ref="AB1:AD1"/>
    <mergeCell ref="AB2:AB6"/>
    <mergeCell ref="AC2:AC6"/>
    <mergeCell ref="AB7:AB9"/>
    <mergeCell ref="AE14:AE16"/>
    <mergeCell ref="AF14:AF16"/>
    <mergeCell ref="AG14:AG16"/>
    <mergeCell ref="AE17:AE19"/>
    <mergeCell ref="AF17:AF19"/>
    <mergeCell ref="AG17:AG19"/>
    <mergeCell ref="AL14:AL16"/>
    <mergeCell ref="AM14:AM16"/>
    <mergeCell ref="AL17:AL19"/>
    <mergeCell ref="AM17:AM19"/>
    <mergeCell ref="AJ14:AJ16"/>
    <mergeCell ref="AJ17:AJ19"/>
    <mergeCell ref="AK14:AK16"/>
    <mergeCell ref="AK17:AK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componente 1</vt:lpstr>
      <vt:lpstr>componente</vt:lpstr>
      <vt:lpstr>Hoja1</vt:lpstr>
      <vt:lpstr>Hoja2</vt:lpstr>
      <vt:lpstr>componente!Área_de_impresión</vt:lpstr>
      <vt:lpstr>'componente 1'!Área_de_impresión</vt:lpstr>
      <vt:lpstr>probabilidad</vt:lpstr>
      <vt:lpstr>componente!Títulos_a_imprimir</vt:lpstr>
      <vt:lpstr>'componente 1'!Títulos_a_imprimir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Competence</dc:creator>
  <cp:lastModifiedBy>Flia. Piraneque</cp:lastModifiedBy>
  <cp:lastPrinted>2019-05-08T22:02:15Z</cp:lastPrinted>
  <dcterms:created xsi:type="dcterms:W3CDTF">2013-04-14T12:50:34Z</dcterms:created>
  <dcterms:modified xsi:type="dcterms:W3CDTF">2020-05-11T19:09:16Z</dcterms:modified>
</cp:coreProperties>
</file>