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autoCompressPictures="0" defaultThemeVersion="124226"/>
  <mc:AlternateContent xmlns:mc="http://schemas.openxmlformats.org/markup-compatibility/2006">
    <mc:Choice Requires="x15">
      <x15ac:absPath xmlns:x15ac="http://schemas.microsoft.com/office/spreadsheetml/2010/11/ac" url="C:\Users\Lenovo\Desktop\trabajar!!!!\"/>
    </mc:Choice>
  </mc:AlternateContent>
  <bookViews>
    <workbookView xWindow="0" yWindow="0" windowWidth="24000" windowHeight="8730" activeTab="1"/>
  </bookViews>
  <sheets>
    <sheet name="componente 1" sheetId="9" r:id="rId1"/>
    <sheet name="componente 2-6" sheetId="10" r:id="rId2"/>
    <sheet name="Hoja1" sheetId="11" state="hidden" r:id="rId3"/>
    <sheet name="Hoja2" sheetId="12" state="hidden" r:id="rId4"/>
  </sheets>
  <definedNames>
    <definedName name="_xlnm.Print_Area" localSheetId="0">'componente 1'!$A$1:$V$82</definedName>
    <definedName name="_xlnm.Print_Area" localSheetId="1">'componente 2-6'!$A$1:$I$53</definedName>
    <definedName name="probabilidad">Hoja1!$H$9:$H$13</definedName>
    <definedName name="_xlnm.Print_Titles" localSheetId="0">'componente 1'!$1:$9</definedName>
    <definedName name="_xlnm.Print_Titles" localSheetId="1">'componente 2-6'!$1:$10</definedName>
  </definedNames>
  <calcPr calcId="162913"/>
  <extLst>
    <ext xmlns:mx="http://schemas.microsoft.com/office/mac/excel/2008/main" uri="{7523E5D3-25F3-A5E0-1632-64F254C22452}">
      <mx:ArchID Flags="2"/>
    </ext>
  </extLst>
</workbook>
</file>

<file path=xl/calcChain.xml><?xml version="1.0" encoding="utf-8"?>
<calcChain xmlns="http://schemas.openxmlformats.org/spreadsheetml/2006/main">
  <c r="L59" i="9" l="1"/>
  <c r="M59" i="9" s="1"/>
  <c r="L58" i="9"/>
  <c r="M58" i="9" s="1"/>
  <c r="G58" i="9"/>
  <c r="H58" i="9" s="1"/>
  <c r="G59" i="9"/>
  <c r="H59" i="9" s="1"/>
  <c r="L65" i="9"/>
  <c r="M65" i="9" s="1"/>
  <c r="L62" i="9"/>
  <c r="G65" i="9"/>
  <c r="H65" i="9" s="1"/>
  <c r="M40" i="9" l="1"/>
  <c r="L38" i="9"/>
  <c r="M38" i="9" s="1"/>
  <c r="G38" i="9"/>
  <c r="G35" i="9"/>
  <c r="O38" i="9"/>
  <c r="I38" i="9"/>
  <c r="H35" i="9" l="1"/>
  <c r="H38" i="9" s="1"/>
  <c r="E28" i="9"/>
  <c r="L44" i="9" l="1"/>
  <c r="M44" i="9" s="1"/>
  <c r="G44" i="9"/>
  <c r="H44" i="9" s="1"/>
  <c r="G56" i="9"/>
  <c r="H56" i="9" s="1"/>
  <c r="L56" i="9"/>
  <c r="M56" i="9" s="1"/>
  <c r="L53" i="9"/>
  <c r="M53" i="9" s="1"/>
  <c r="L50" i="9"/>
  <c r="G53" i="9"/>
  <c r="H53" i="9" s="1"/>
  <c r="G50" i="9"/>
  <c r="H50" i="9" s="1"/>
  <c r="L61" i="9"/>
  <c r="M61" i="9" s="1"/>
  <c r="L60" i="9"/>
  <c r="M60" i="9" s="1"/>
  <c r="L47" i="9" l="1"/>
  <c r="M47" i="9" s="1"/>
  <c r="L46" i="9"/>
  <c r="M46" i="9" s="1"/>
  <c r="L45" i="9"/>
  <c r="M45" i="9" s="1"/>
  <c r="M62" i="9"/>
  <c r="AJ66" i="12"/>
  <c r="AI66" i="12"/>
  <c r="L67" i="9"/>
  <c r="M67" i="9" s="1"/>
  <c r="AI62" i="12"/>
  <c r="AK62" i="12" s="1"/>
  <c r="AJ62" i="12"/>
  <c r="AJ58" i="12"/>
  <c r="AI58" i="12"/>
  <c r="AJ57" i="12"/>
  <c r="AI57" i="12"/>
  <c r="AJ52" i="12"/>
  <c r="AI52" i="12"/>
  <c r="AK52" i="12" l="1"/>
  <c r="AK58" i="12"/>
  <c r="AK57" i="12"/>
  <c r="AK66" i="12"/>
  <c r="F62" i="9"/>
  <c r="G62" i="9" s="1"/>
  <c r="L28" i="9"/>
  <c r="M28" i="9" s="1"/>
  <c r="M50" i="9"/>
  <c r="AJ34" i="12"/>
  <c r="AI34" i="12"/>
  <c r="L42" i="9"/>
  <c r="M42" i="9" s="1"/>
  <c r="AI28" i="12"/>
  <c r="AJ28" i="12"/>
  <c r="AJ27" i="12"/>
  <c r="AI27" i="12"/>
  <c r="AK27" i="12" s="1"/>
  <c r="AJ25" i="12"/>
  <c r="AI25" i="12"/>
  <c r="L35" i="9"/>
  <c r="M35" i="9" s="1"/>
  <c r="AJ41" i="12"/>
  <c r="AI41" i="12"/>
  <c r="AK41" i="12" s="1"/>
  <c r="AJ40" i="12"/>
  <c r="AI40" i="12"/>
  <c r="AI37" i="12"/>
  <c r="AK37" i="12" s="1"/>
  <c r="AJ30" i="12"/>
  <c r="AK30" i="12" s="1"/>
  <c r="AI30" i="12"/>
  <c r="AJ23" i="12"/>
  <c r="AI23" i="12"/>
  <c r="AK23" i="12" s="1"/>
  <c r="AJ21" i="12"/>
  <c r="AI21" i="12"/>
  <c r="AK21" i="12" s="1"/>
  <c r="AJ20" i="12"/>
  <c r="AI20" i="12"/>
  <c r="AK20" i="12" s="1"/>
  <c r="AI17" i="12"/>
  <c r="AK17" i="12" s="1"/>
  <c r="AJ14" i="12"/>
  <c r="AI14" i="12"/>
  <c r="AK14" i="12" s="1"/>
  <c r="AJ10" i="12"/>
  <c r="AI10" i="12"/>
  <c r="AJ7" i="12"/>
  <c r="AI7" i="12"/>
  <c r="AK2" i="12"/>
  <c r="AJ2" i="12"/>
  <c r="AI2" i="12"/>
  <c r="K19" i="11"/>
  <c r="K18" i="11"/>
  <c r="K17" i="11"/>
  <c r="M13" i="11"/>
  <c r="M12" i="11"/>
  <c r="M11" i="11"/>
  <c r="M10" i="11"/>
  <c r="M9" i="11"/>
  <c r="G67" i="9"/>
  <c r="H67" i="9" s="1"/>
  <c r="G61" i="9"/>
  <c r="H61" i="9" s="1"/>
  <c r="G60" i="9"/>
  <c r="H60" i="9" s="1"/>
  <c r="G47" i="9"/>
  <c r="H47" i="9" s="1"/>
  <c r="G46" i="9"/>
  <c r="H46" i="9" s="1"/>
  <c r="G45" i="9"/>
  <c r="H45" i="9" s="1"/>
  <c r="G42" i="9"/>
  <c r="H42" i="9" s="1"/>
  <c r="G40" i="9"/>
  <c r="H40" i="9" s="1"/>
  <c r="L31" i="9"/>
  <c r="M31" i="9" s="1"/>
  <c r="G31" i="9"/>
  <c r="H31" i="9" s="1"/>
  <c r="G28" i="9"/>
  <c r="H28" i="9" s="1"/>
  <c r="L25" i="9"/>
  <c r="M25" i="9" s="1"/>
  <c r="F25" i="9"/>
  <c r="G25" i="9" s="1"/>
  <c r="H25" i="9" s="1"/>
  <c r="L21" i="9"/>
  <c r="M21" i="9" s="1"/>
  <c r="G21" i="9"/>
  <c r="H21" i="9" s="1"/>
  <c r="L17" i="9"/>
  <c r="M17" i="9" s="1"/>
  <c r="F17" i="9"/>
  <c r="E17" i="9"/>
  <c r="L10" i="9"/>
  <c r="G10" i="9"/>
  <c r="H10" i="9" s="1"/>
  <c r="AK25" i="12" l="1"/>
  <c r="AK28" i="12"/>
  <c r="AK7" i="12"/>
  <c r="M10" i="9"/>
  <c r="L79" i="9"/>
  <c r="L80" i="9" s="1"/>
  <c r="AK10" i="12"/>
  <c r="AK40" i="12"/>
  <c r="AK34" i="12"/>
  <c r="G17" i="9"/>
  <c r="H62" i="9"/>
  <c r="H17" i="9" l="1"/>
  <c r="G79" i="9"/>
  <c r="G80" i="9" s="1"/>
  <c r="I82" i="9" s="1"/>
</calcChain>
</file>

<file path=xl/sharedStrings.xml><?xml version="1.0" encoding="utf-8"?>
<sst xmlns="http://schemas.openxmlformats.org/spreadsheetml/2006/main" count="830" uniqueCount="577">
  <si>
    <t>Probabilidad de Materialización</t>
  </si>
  <si>
    <t>Tipo de Control</t>
  </si>
  <si>
    <t xml:space="preserve">Lotería de Boyacá </t>
  </si>
  <si>
    <t xml:space="preserve">Elaboró: </t>
  </si>
  <si>
    <t>Impacto</t>
  </si>
  <si>
    <t xml:space="preserve">Incumplimiento de reglamentos, políticas, manuales y procedimientos </t>
  </si>
  <si>
    <t>x</t>
  </si>
  <si>
    <t>Intereses particulares dentro de los procesos de selección de proveedor</t>
  </si>
  <si>
    <t>HECTOR DAVID CHAPARRO CHAPARRO</t>
  </si>
  <si>
    <t>GERENTE GENERAL</t>
  </si>
  <si>
    <t xml:space="preserve">Revisó: </t>
  </si>
  <si>
    <t>GESTIÓN JURÍDICA</t>
  </si>
  <si>
    <t xml:space="preserve">Aprobó: </t>
  </si>
  <si>
    <t>FECHA REVISIÓN</t>
  </si>
  <si>
    <t>FECHA DE APROBACIÓN</t>
  </si>
  <si>
    <t>CONCESIÓN APUESTAS PERMANENTES</t>
  </si>
  <si>
    <t>ASESOR CONTROL INTERNO</t>
  </si>
  <si>
    <t>ROSA YINETH HERNÁNDEZ BUITRAGO</t>
  </si>
  <si>
    <t>IDENTIFICACIÓN</t>
  </si>
  <si>
    <t>CLASIFICACIÓN</t>
  </si>
  <si>
    <t>CAUSA</t>
  </si>
  <si>
    <t>PROCESO</t>
  </si>
  <si>
    <t>DESCRIPCIÓN DEL RIESGO</t>
  </si>
  <si>
    <t>ACCIONES</t>
  </si>
  <si>
    <t>RESPONSABLE</t>
  </si>
  <si>
    <t>CONSECUENCIA</t>
  </si>
  <si>
    <t>Subgerente Financiero y Administrativo</t>
  </si>
  <si>
    <t>Manipulación en la aprobación y asignación de cupos.</t>
  </si>
  <si>
    <t>Intereses políticos, personales y económicos</t>
  </si>
  <si>
    <t>Talento Humano</t>
  </si>
  <si>
    <t>Favorecimiento a agentes externos a cambio de compensaciones monetarias</t>
  </si>
  <si>
    <t>Asesor Jurídico</t>
  </si>
  <si>
    <t>Fuga de información confidencial</t>
  </si>
  <si>
    <t>Falta de filtros y validación de la información en la asignación de cupos.
Intereses personales en la asignación de cupos</t>
  </si>
  <si>
    <t>Manipulación en la validación y verificación de la lotería impresa y destrucción de planchas</t>
  </si>
  <si>
    <t xml:space="preserve">Realizar traslados y/o adiciones presupuestales sin el cumplimiento de requisitos  </t>
  </si>
  <si>
    <t>Desequilibrio financiero de la entidad</t>
  </si>
  <si>
    <t>Desconocimiento de los procedimientos y la normativa</t>
  </si>
  <si>
    <t>Incursión en faltas disciplinarias y/o sanciones fiscales</t>
  </si>
  <si>
    <t>Nivel bajo de interiorización del Manual de Buen Gobierno y del manual de Ética y Valores</t>
  </si>
  <si>
    <t>Perdida deliberada de documentos importantes</t>
  </si>
  <si>
    <t>Gestión documental</t>
  </si>
  <si>
    <t>FECHA ELABORACIÓN</t>
  </si>
  <si>
    <t>Responsables  de procesos</t>
  </si>
  <si>
    <t>Quebrantamiento de principios y valores institucionales.</t>
  </si>
  <si>
    <t>Suministro de información confidencial (ganadores y premios)</t>
  </si>
  <si>
    <t>META O PRODUCTO</t>
  </si>
  <si>
    <t xml:space="preserve">FECHA PROGRAMADA </t>
  </si>
  <si>
    <t>SUBCOMPONENTE</t>
  </si>
  <si>
    <t>INICIO</t>
  </si>
  <si>
    <t>FIN</t>
  </si>
  <si>
    <t>Subcomponente 1
Política de Administración de Riesgos</t>
  </si>
  <si>
    <t>Comité Directivo</t>
  </si>
  <si>
    <t>Subcomponente 4 Monitoreo y Revisión</t>
  </si>
  <si>
    <t>PROBABILIDAD</t>
  </si>
  <si>
    <t>RARA VEZ</t>
  </si>
  <si>
    <t>IMPROBABLE</t>
  </si>
  <si>
    <t>No se ha presentado en los últimos 5 años</t>
  </si>
  <si>
    <t>Se presentó una vez en los últimos 5 años</t>
  </si>
  <si>
    <t>POSIBLE</t>
  </si>
  <si>
    <t>Se presentó una vez en los últimos 2 años</t>
  </si>
  <si>
    <t>ES PROBABLE</t>
  </si>
  <si>
    <t>Se presentó una vez en el último año</t>
  </si>
  <si>
    <t>ES MUY SEGURO</t>
  </si>
  <si>
    <t>Se ha presentado mas de una vez en el año</t>
  </si>
  <si>
    <t>1: RARA VEZNo se ha presentado en los últimos 5 años</t>
  </si>
  <si>
    <t>2: IMPROBABLESe presentó una vez en los últimos 5 años</t>
  </si>
  <si>
    <t>3: POSIBLESe presentó una vez en los últimos 2 años</t>
  </si>
  <si>
    <t>4: ES PROBABLESe presentó una vez en el último año</t>
  </si>
  <si>
    <t>5: ES MUY SEGUROSe ha presentado mas de una vez en el año</t>
  </si>
  <si>
    <t>Planes de Mejoramiento</t>
  </si>
  <si>
    <t>Intereses políticos, personales y económicos. Debilidad en el control del manejo de la información</t>
  </si>
  <si>
    <t>enriquecimiento ilícito, sanciones administrativas, disciplinarias ,  fiscales y/o penales</t>
  </si>
  <si>
    <t>Ausencia de controles en el proceso de devolución, incumplimiento en las obligaciones del contratista.</t>
  </si>
  <si>
    <t>Pago de premios con billetes reportados como devueltos que no fueron perforados previo desarrollo de sorteo. Detrimento patrimonial</t>
  </si>
  <si>
    <t>Manipulación en la entrega de la información y resultados</t>
  </si>
  <si>
    <t>Detrimento patrimonial</t>
  </si>
  <si>
    <t>Extemporaneidad en el proceso de recolección de la devolución en fisico</t>
  </si>
  <si>
    <t xml:space="preserve">Ineficiencia en la distribución y baja en ventas, detrimento patrimonial </t>
  </si>
  <si>
    <t>Subcomponente 5 Seguimiento</t>
  </si>
  <si>
    <t>Incumplimiento de las obligaciones por parte del contratista, Errores en la entrega de la billetería a los distribuidores por parte del contratita</t>
  </si>
  <si>
    <t>Debilidad en los puntos de control de validación y verificación</t>
  </si>
  <si>
    <t>Falsificación de billetería</t>
  </si>
  <si>
    <t>Detrimento Patrimonial.</t>
  </si>
  <si>
    <t>Subcomponente 2 Construcción del Mapa de Riesgos de Corrupción</t>
  </si>
  <si>
    <t xml:space="preserve">Aplicación de retenciones a premios que no cumple con la base mínima. </t>
  </si>
  <si>
    <t>Insuficiente información sobre el plan de premios en el billete o fracción.     Falta de seguimiento en los pagos realizados por los distribuidores.</t>
  </si>
  <si>
    <t xml:space="preserve">Aprobación de asignación de cupos sin el cumplimiento de
requisitos. 
</t>
  </si>
  <si>
    <t>Detrimento Patrimonial</t>
  </si>
  <si>
    <t>Perdida de recursos financieros</t>
  </si>
  <si>
    <t>Autorización de juegos con uso de resultados sin el cumplimiento legal debido</t>
  </si>
  <si>
    <t xml:space="preserve">Fallas en los procesos de fiscalización, </t>
  </si>
  <si>
    <t>Incumplimiento contractual del conseción, disminución de transferencias</t>
  </si>
  <si>
    <t>Debilidad de punto de control referente al reporte de premios caducos</t>
  </si>
  <si>
    <t>Fallas en el proceso contractual</t>
  </si>
  <si>
    <t xml:space="preserve">Incumplimiento de reglamentos, políticas, manuales y procedimientos, direccionamiento de la contratación </t>
  </si>
  <si>
    <t>Alterar la información de edad y monto de la cartera, Falta de control y seguimiento en el manejo de la información contable y financiera</t>
  </si>
  <si>
    <t>Manipulación, omisión y/o ocultamiento de información</t>
  </si>
  <si>
    <t>No reporte de hallazgos relacionados a casos de corrupción a los ente de control</t>
  </si>
  <si>
    <t>GESTIÓN DOCUMENTAL-GESTIÓN DE SISTEMAS</t>
  </si>
  <si>
    <t>IMPACTO</t>
  </si>
  <si>
    <t>MODERADO</t>
  </si>
  <si>
    <t>MAYOR</t>
  </si>
  <si>
    <t>CATASTRÓFICO</t>
  </si>
  <si>
    <t>Afectación parcial al proceso y a la dependencia Genera medianas consecuencias para la entidad</t>
  </si>
  <si>
    <t>Impacto negativo de la Entidad. Genera altas consecuencias para la entidad.</t>
  </si>
  <si>
    <t>Consecuencias desastrosas sobre el sector. Genera consecuencias desastrosas para la entidad</t>
  </si>
  <si>
    <t>5: MODERADO Afectación parcial al proceso y a la dependencia Genera medianas consecuencias para la entidad</t>
  </si>
  <si>
    <t>10: MAYOR Impacto negativo de la Entidad. Genera altas consecuencias para la entidad.</t>
  </si>
  <si>
    <t>20: CATASTRÓFICO Consecuencias desastrosas sobre el sector. Genera consecuencias desastrosas para la entidad</t>
  </si>
  <si>
    <t>YANETH ANDREA JIMÉNEZ DÍAZ</t>
  </si>
  <si>
    <t>ASESOR PLANEACIÓN</t>
  </si>
  <si>
    <t>Listado de Información confidencial, Actas de revisión de los procedimientos de manejo de la información</t>
  </si>
  <si>
    <t>Hojas de vida actualizadas en el SIGEP, informes de seguimiento</t>
  </si>
  <si>
    <t>Falta de seguimiento, supervisión y requerimientos de incumplimiento contractual.</t>
  </si>
  <si>
    <t>Debilidad en el proceso de supervisión del contrato, Debilidad en seguimiento jurídico al cumplimiento contractual, falta de compromiso con la entidad</t>
  </si>
  <si>
    <t>Intereses políticos, personales y económicos, debilidad en la participación de los grupos de interés de la entidad</t>
  </si>
  <si>
    <t>Abuso de poder, beneficio económico individual, Sanciones administrativas, disciplinarias y fiscales</t>
  </si>
  <si>
    <t>Subcomponente 3 Consulta y Divulgación</t>
  </si>
  <si>
    <t>Asesor de Planeación</t>
  </si>
  <si>
    <t>Página WEB, Software de gestión documental, correo institucional, actas</t>
  </si>
  <si>
    <t>Direccionamiento y/o favorecimiento a terceros para la entrega de premios</t>
  </si>
  <si>
    <t>Informes de verificación</t>
  </si>
  <si>
    <t>Evidencias de capacitación. No. de personas capacitadas.</t>
  </si>
  <si>
    <t>Subgerente Comercial, Ejecutores, Asesor Control Interno y  Asesor de Planeación</t>
  </si>
  <si>
    <t>No de personas capacitadas</t>
  </si>
  <si>
    <t>Subgerencia comercial y operativa</t>
  </si>
  <si>
    <t>Capacitar y fortalecer de ser necesario el equipo de fiscalización</t>
  </si>
  <si>
    <t>Auditar proceso</t>
  </si>
  <si>
    <t>Asesor Jurídico, Supervisores, Asesor de Control Interno y Asesor de Planeación</t>
  </si>
  <si>
    <t>Ausencia de controles en el manejo del archivo, Ejecución inadecuada de procedimientos del manejo documental</t>
  </si>
  <si>
    <t>Información y comunicaciones</t>
  </si>
  <si>
    <t xml:space="preserve">Realización de Rendiciones de cuentas internas y externas </t>
  </si>
  <si>
    <t>Direccionamiento Estratégico</t>
  </si>
  <si>
    <t>Manipulación de Información del SINFAD</t>
  </si>
  <si>
    <t>Falta de evidencias de trazabilidad en diferentes procesos de la entidad</t>
  </si>
  <si>
    <t>Responsabilidad unitaria en la administración de software.</t>
  </si>
  <si>
    <t>Informes de trazabilidad de la información</t>
  </si>
  <si>
    <t>Gestión de Sistemas</t>
  </si>
  <si>
    <t xml:space="preserve">DIRECCIONAMIENTO ESTRATÉGICO-PLANEACIÓN 
ESTRATÉGICA INFORMACIÓN Y COMUNICACIONES
GESTIÓN DE COMPETENCIAS </t>
  </si>
  <si>
    <t>EVALUACIÓN 
ESTRATÉGICA</t>
  </si>
  <si>
    <t>SEGUNDO COMPONENTE:  PLANEACION DE LA ESTRATEGIA DE RACIONALIZACIÓN</t>
  </si>
  <si>
    <t>SUBCOMPONENTE/FASE</t>
  </si>
  <si>
    <t>Responsables y Ejecutores de procesos</t>
  </si>
  <si>
    <t>Incumplimiento contractual del concesión, disminución de transferencias</t>
  </si>
  <si>
    <t>Falta de partes normativas,  cumplimiento normativo y cláusulas en el proceso  contractual.
Errores en la negociación contractual que no permite claridad en las cláusulas contractuales
Implementación errada de procesos. Establecimiento inadecuado de compromisos, falta de claridad en las obligaciones y sanciones por incumplimientos, Establecimiento de cláusulas de adhesión por parte de los contratistas. Debilidad en la construcción de los estudio previos.</t>
  </si>
  <si>
    <t>cobro indebido de impuestos no aplicables, perdida de credibilidad, sanciones, detrimento patrimonial.</t>
  </si>
  <si>
    <t>Evasión en reporte de premios caducos</t>
  </si>
  <si>
    <t>Evasión en reporte de ventas reales</t>
  </si>
  <si>
    <t>Sanciones, abuso de autoridad, enriquecimiento ilícito</t>
  </si>
  <si>
    <t>Informes de Rendición</t>
  </si>
  <si>
    <t>Cambios no autorizados, información irreal, sanciones, pérdida de información del SINFAD.</t>
  </si>
  <si>
    <t>Establecimiento de informes de seguimiento sobre trazabilidad de información, usuarios y/o modificaciones</t>
  </si>
  <si>
    <t>Alteración de la información por interés personales.</t>
  </si>
  <si>
    <t>Duplicidad en la billetería, inclumplimiento en las condiciones de seguridad del billete, detrimento.</t>
  </si>
  <si>
    <t>Desconocimiento de los mecanismos de seguridad establecidos para el billete</t>
  </si>
  <si>
    <t>Gerente, subgerentes y asesores</t>
  </si>
  <si>
    <t>1. Identificación y racionalización del Trámite</t>
  </si>
  <si>
    <t>Subcomponente 1
Información de Calidad y en Lenguaje Comprensible</t>
  </si>
  <si>
    <t>Subcomponente 2
Dialogo de Doble Vía con la Ciudadanía y sus Organizaciones</t>
  </si>
  <si>
    <t>Subcomponente 3
Incentivos para Motivar la Cultura de la Rendición y Petición de Cuentas</t>
  </si>
  <si>
    <t>Subcomponente 4
Evaluación y Retroalimentación a la Gestión Institucional</t>
  </si>
  <si>
    <t>Documento preparatorio para Rendición de Cuentas</t>
  </si>
  <si>
    <t xml:space="preserve">Evidencias de Rendición </t>
  </si>
  <si>
    <t>CUARTO COMPONENTE:  MECANISMO PARA MEJORAR LA ATENCIÓN A LA CIUDADANIA</t>
  </si>
  <si>
    <t>Subcomponente 1
Estructura Administrativa y Direccionamiento Estratégico</t>
  </si>
  <si>
    <t>Subcomponente 2
Fortalecimiento de los Canales de Atención</t>
  </si>
  <si>
    <t>Subcomponente 3
Talento Humano</t>
  </si>
  <si>
    <t>Subcomponente 4
Normativo y Procedimental</t>
  </si>
  <si>
    <t>Subcomponente 5
Relacionamiento con el Ciudadano</t>
  </si>
  <si>
    <t>Difusión de mecanismos implementados con los ciudadanos</t>
  </si>
  <si>
    <t>Subgerente comercial y operativo, Información y comunicaciones</t>
  </si>
  <si>
    <t>QUINTO COMPONENTE:  MECANISMO PARA TRANSPARENCIA Y ACCESO A LA INFORMACIÓN</t>
  </si>
  <si>
    <t>SEXTO COMPONENTE: INICIATIVA INSTITUCIONAL</t>
  </si>
  <si>
    <t>1. Implementación de SIPLAFT</t>
  </si>
  <si>
    <t>Subgerente financiero y administrativo</t>
  </si>
  <si>
    <t>P</t>
  </si>
  <si>
    <t>C</t>
  </si>
  <si>
    <t>Link en página WEB, Buzón de Rendición de cuentas, carteleras de la entidad.</t>
  </si>
  <si>
    <t xml:space="preserve">Anexo 1. COMPONENTE 1: Gestión del Riesgos de Corrupción - Mapa de Riesgos de Corrupción </t>
  </si>
  <si>
    <t xml:space="preserve">Anexo 2. COMPONENTES 2 al 6 </t>
  </si>
  <si>
    <t>Riesgo Inherente</t>
  </si>
  <si>
    <t>Nivel</t>
  </si>
  <si>
    <t>Control Existente</t>
  </si>
  <si>
    <t>Riesgo Residual</t>
  </si>
  <si>
    <t>Actualización de Manual de Funciones y/o Reglamento Interno de trabajo</t>
  </si>
  <si>
    <t>Subgerencia Financiera y Administrativa, Comité de incentivos, delegados de la Gerencia</t>
  </si>
  <si>
    <t>Subgerente Financiero y Administrativo, Profesional Especializado de Sistemas</t>
  </si>
  <si>
    <t>Falencias en la actualización de los manuales y guias de funciones y responsabilidades del personal</t>
  </si>
  <si>
    <t>Cambios normativos, falta de compromiso de los líderes del proceso</t>
  </si>
  <si>
    <t>Ejecución de funciones y responsabilidades de forma inadecuada</t>
  </si>
  <si>
    <t>Manual de funciones, reglamento interno, y procedimientos de capacitación</t>
  </si>
  <si>
    <t>Actas de reunión y/o asistencias</t>
  </si>
  <si>
    <t>Equipo directivo</t>
  </si>
  <si>
    <t>Subgerente Financiero y Administrativo y Gerente</t>
  </si>
  <si>
    <t>Equipo delegado</t>
  </si>
  <si>
    <t>Capacitar al personal para mejorar la competitividad</t>
  </si>
  <si>
    <t>Utilización inadecuada de la información en contra de los procesos de la entidad</t>
  </si>
  <si>
    <t>Procedimientos de control de información</t>
  </si>
  <si>
    <t>Procedimientos de control de información actualizados</t>
  </si>
  <si>
    <t>Incumplimiento del proceso de selección y contratación de personal</t>
  </si>
  <si>
    <t>Actualizaciones normativas, debilidad en los perfiles y funciones de la entidad</t>
  </si>
  <si>
    <t>Bajo desempeño laboral, incumplimiento de metas y objetivos, falta de trasparencia.</t>
  </si>
  <si>
    <t>Procedimientos de selección y contratación de personal</t>
  </si>
  <si>
    <t>Cumplimiento de metas anuales</t>
  </si>
  <si>
    <t>Subgerentes y Gerente</t>
  </si>
  <si>
    <t>Seguimiento cumplimiento ley</t>
  </si>
  <si>
    <t>controles claros de seguridad</t>
  </si>
  <si>
    <t>capacitación adecuada</t>
  </si>
  <si>
    <t>confidencialidad</t>
  </si>
  <si>
    <t>verificación de requisitos minimos</t>
  </si>
  <si>
    <t>N/A</t>
  </si>
  <si>
    <t>No les consta moralización en la actuación como servidores públicos</t>
  </si>
  <si>
    <t>Aplicación a las obligaciones del supervisor</t>
  </si>
  <si>
    <t>no considero que se presente en la actualidad</t>
  </si>
  <si>
    <t>Mejorar la construcción de la minuta contractual incluyendo tiempos de entrega y sanciones pro incumplimiento, involucrando un papel que no permita el deterioro del uso durante su ciclo de venta, y las condiciones de devolución la cual debe ser entregada contada y perforada para facilitar la trasparencia.</t>
  </si>
  <si>
    <t>Debilidad en el establecimiento de la  minuta contractual frente al cumplimiento de los requisitos de calidad y clausulas de incumplimiento.</t>
  </si>
  <si>
    <t>Debilidad en los criterios de la devolución que facilitan opciones de fraude.</t>
  </si>
  <si>
    <t>Establecer criterios de distribucion a los distribuidores como tiempo, y condiciones de entrega</t>
  </si>
  <si>
    <t>no se persive debilidad actualmente</t>
  </si>
  <si>
    <t>Continuar con proceso de formación de impacto para la identificación de los billetes falsos en el proceso de compra y el seguimiento a estos casos.</t>
  </si>
  <si>
    <t>Mejorar la minuta contractual y el proceso de supervisión</t>
  </si>
  <si>
    <t>no dejaron sugerencia</t>
  </si>
  <si>
    <t>no aplica en las actividades desarrolladas</t>
  </si>
  <si>
    <t>revisar las opciones para mitigarlo desde el principio de planteamiento del plan de premios</t>
  </si>
  <si>
    <t>Información contable errada o alterada</t>
  </si>
  <si>
    <t>Debilidad en el seguimiento y control de la información contable y financiera</t>
  </si>
  <si>
    <t>ya no es sencillo que este se presente</t>
  </si>
  <si>
    <t>con la metodología actual no se presenta</t>
  </si>
  <si>
    <t>Direccionamiento y/o favorecimiento a terceros para la entrega de premios (ejemplo en los promocionales)</t>
  </si>
  <si>
    <t>fortalecer las condiciones de seguridad de los promocionales</t>
  </si>
  <si>
    <t>Que se divulgue la información de los resultados ganadores, falta de procesos de seguridad en la entrega de las mezclas; debilidad en los controles de seguridad</t>
  </si>
  <si>
    <t>Limitación  del seguimiento a la administración manejo del SINFAD, CRM</t>
  </si>
  <si>
    <t xml:space="preserve">No contestar al peticionario </t>
  </si>
  <si>
    <t>Prácticas éticamente objetables para obtener favores o tratamiento preferencial</t>
  </si>
  <si>
    <t>Influencia, poder, intereses personales</t>
  </si>
  <si>
    <t>Verificar los controles establecidos par atención al cliente</t>
  </si>
  <si>
    <t>Evaluar responsabilidades asignadas</t>
  </si>
  <si>
    <t>no sugirieron ni causa ni descripción del riesgo como tal, pero aproveche las anotaciones plantear este y dar algunas sugerencias…</t>
  </si>
  <si>
    <t>Mantener y aplicar los controles contractuales y los de desarrollo de sorteo</t>
  </si>
  <si>
    <t>no se percibe la posiblidad de este riesgo</t>
  </si>
  <si>
    <t>Extemporaneidad en el proceso de recolección de la devolución en fisico y premios</t>
  </si>
  <si>
    <t>Debilidad logística del contratista</t>
  </si>
  <si>
    <t>Afectación de procesos administrartivos y fraudes</t>
  </si>
  <si>
    <t>Mantener el seguimiento al contrato</t>
  </si>
  <si>
    <t>Incumplimiento de los requerimientos contractuales</t>
  </si>
  <si>
    <t>Mantener el seguimiento realizado por el apoyo a la entidad por parte de Casa de Boyacá</t>
  </si>
  <si>
    <t>Realizar proceso de capacitación con la comunidad</t>
  </si>
  <si>
    <t>Realizar reuniones efectivas lideradas por los responsables de los procesos</t>
  </si>
  <si>
    <t>conformación de grupos de trabajo para la revisión y actrualización documental por perfiles y líderada por responsables de proceso y lider de alta dirección</t>
  </si>
  <si>
    <t>Optimizar los puntos de control de la información</t>
  </si>
  <si>
    <t>Revisión de perfiles ocupacionales de acuerdo a las necesidades de la Entidad</t>
  </si>
  <si>
    <t>Medidas disciplinarias
Reconocimiento de adecuado comportamiento</t>
  </si>
  <si>
    <t>Control a seguimiento
Talleres-mesas de trabajo</t>
  </si>
  <si>
    <t>Contraseñas fuerte y seguras
Utilizar conexión segura</t>
  </si>
  <si>
    <t>Controlar requisitos idóneos para el cargo como la experiencia laboral idoneidad para las funciones que requiere</t>
  </si>
  <si>
    <t>No se maneja SINFAD</t>
  </si>
  <si>
    <t>Actualizar Manual de funciones</t>
  </si>
  <si>
    <t>Determinar información confidencial, responsables y capacitar</t>
  </si>
  <si>
    <t>Actualización Manual de funciones y procedimiento de selección</t>
  </si>
  <si>
    <t>Actualización de reglamentos políticas manuales y procedimientos</t>
  </si>
  <si>
    <t>Revisar y actualizar manual de funciones</t>
  </si>
  <si>
    <t>Capacitación en manejo de información confidencial</t>
  </si>
  <si>
    <t>Actualizar manual de funciones y proceso de selección</t>
  </si>
  <si>
    <t>No se persibe</t>
  </si>
  <si>
    <t>Revisar competencias necesarias para el desempeño de funciones en el área de comunicaciones</t>
  </si>
  <si>
    <t>fortalecer y capacitar los temas relacionados con información confidencial</t>
  </si>
  <si>
    <t>siempre mantener apoyo profesional para el área de comunicaciones</t>
  </si>
  <si>
    <t>Evaluar los planes de premios para que éstos al momento de su pago no se presten para retenciones indebidas</t>
  </si>
  <si>
    <t>Realizar seguimientos periódicos, control y seguridad en los modulos y sistemas de información</t>
  </si>
  <si>
    <t>continuar con la mejora a las herramientas de control como el abox</t>
  </si>
  <si>
    <t>Conocimiento de la normatividad, capacitación</t>
  </si>
  <si>
    <t>Capacitación sobre las normas externas e internas</t>
  </si>
  <si>
    <t>Presupuesto no contempla cartera</t>
  </si>
  <si>
    <t>promedios</t>
  </si>
  <si>
    <t>valores enteros</t>
  </si>
  <si>
    <t>Dar respuesta la peticionario positiva e incumplir con lo prometido</t>
  </si>
  <si>
    <t>Inexistencia de seguimiento a la administración del SINFAD y CRM</t>
  </si>
  <si>
    <t>Informes de Gestión Anual del Plan de infraestructura TIC</t>
  </si>
  <si>
    <t>Plan de previsión de recursos</t>
  </si>
  <si>
    <t>Debilidad Logística del contratista</t>
  </si>
  <si>
    <t>Equipo Directivo</t>
  </si>
  <si>
    <t>Informe de Auditoría</t>
  </si>
  <si>
    <t>Subgerente Comercial y Operativo, Asesor Control Interno y Ejecutor del proceso</t>
  </si>
  <si>
    <t>Informes de seguimiento realizados por Casa de Boyacá</t>
  </si>
  <si>
    <t>Revisión y/o establecimiento de medidas disciplinarias a incumplimientos de funciones y/o responsabilidades y establecimiento de mecanismos de incentivos a comportamientos adecuados</t>
  </si>
  <si>
    <t>Fortalecer herramientas y capacitar al personal en los temas relacionados con información confidencial. (incluir uso de contraseñas fuertes y seguras, y la utilización de conexiones seguras)</t>
  </si>
  <si>
    <t>Minuta contractual</t>
  </si>
  <si>
    <t xml:space="preserve">Consolidación de la información necesaria para la rendición de cuentas. </t>
  </si>
  <si>
    <t>Realización de rendiciones de cuentas</t>
  </si>
  <si>
    <t>Informes de Gestión</t>
  </si>
  <si>
    <t>Contenidos actualizados</t>
  </si>
  <si>
    <t>Manual de Atención al Usuario</t>
  </si>
  <si>
    <t>delegado de atención al cliente</t>
  </si>
  <si>
    <t>Lista de asistencia de la socialización</t>
  </si>
  <si>
    <t>Informes de gestión</t>
  </si>
  <si>
    <t>Implementación de herramienta de medición de satisfacción a atención personal</t>
  </si>
  <si>
    <t>Medición de satisfacción</t>
  </si>
  <si>
    <t>Incluir en el Plan Institucional de Capacitación temáticas relacionadas con el mejoramiento del servicio al ciudadano, como por ejemplo: cultura de servicio al ciudadano, técnicas de atención al cliente, ética y valores del servidor público, competencias y habilidades personales, gestión del cambio, lenguaje claro, comunicación verbal y no verbal, comunicación asertiva, manejo de emociones.</t>
  </si>
  <si>
    <t>Plan Institucional de Capacitación e informes de gestión</t>
  </si>
  <si>
    <t>Procedimiento o protocolo</t>
  </si>
  <si>
    <t>Actualización de normograma de la entidad</t>
  </si>
  <si>
    <t>Normograma difundido</t>
  </si>
  <si>
    <t>ACIVIDADES A IMPLEMENTAR</t>
  </si>
  <si>
    <t xml:space="preserve">Subcomponente 2
Lineamientos de Transparencia </t>
  </si>
  <si>
    <t>Informes de seguimiento y/o reporte de actividades sospechosas de presentarse</t>
  </si>
  <si>
    <t>Documentación de acuerdo a necesidades identificadas en el autodiagnóstico de MIPG, para el cuidado de la información de la entidad</t>
  </si>
  <si>
    <t>Subgerencia Financiera y Administrativa, Sistemas</t>
  </si>
  <si>
    <t>ABOX</t>
  </si>
  <si>
    <t xml:space="preserve">Evidencias de difusión </t>
  </si>
  <si>
    <t>IMPRESIÓN Y DISTRIBUCIÓN, COMERCIALIZACIÓN, SORTEO</t>
  </si>
  <si>
    <t>Procedimientos y Registros de Autorización</t>
  </si>
  <si>
    <t>Fiscalización</t>
  </si>
  <si>
    <t>TERCER COMPONENTE:  RENDICIÓN DE CUENTAS</t>
  </si>
  <si>
    <t>Programa de Inducción y re-inducción</t>
  </si>
  <si>
    <t>Programa de Capacitación</t>
  </si>
  <si>
    <t>Inscribir la totalidad del inventario de trámites en el SUIT</t>
  </si>
  <si>
    <t>Inventario de trámites, informes del aplicativo</t>
  </si>
  <si>
    <t>Estrategia aprobada (acta de comité)</t>
  </si>
  <si>
    <t>Consolidación y recolección de preguntas y recomendaciones sobre la gestión institucional recibidas por los mecanismos dispuestos para retroalimentación de los contenidos de la rendición</t>
  </si>
  <si>
    <t>Publicación y estrategia de motivación, agradeciendo los aportes y la participación en la preparación de la rendición de cuentas y en su implementación</t>
  </si>
  <si>
    <t>Seguimiento a la implementación del Manual de Atención al Usuario</t>
  </si>
  <si>
    <t xml:space="preserve">Implementar lineamientos definidos en la política </t>
  </si>
  <si>
    <t>Resolución de Aprobación</t>
  </si>
  <si>
    <t>Verificar cumplimiento de la política de SIPLAFT</t>
  </si>
  <si>
    <t>Procedimientos de contratación y/o registros involucrados</t>
  </si>
  <si>
    <t>Manual de contratación</t>
  </si>
  <si>
    <t>Aprovechamiento de la gestión contractual</t>
  </si>
  <si>
    <t>PETI Y Plan de Seguridad aprobados</t>
  </si>
  <si>
    <t>Mantener los procesos de actualización y consulta del SIGEP, por parte de los funcionarios de la entidad</t>
  </si>
  <si>
    <t>realizar Seguimientos periódicos a las IPQRS</t>
  </si>
  <si>
    <t>Informes de seguimiento</t>
  </si>
  <si>
    <t>Planeación y Control Interno</t>
  </si>
  <si>
    <t>Manipulación, direccionamiento,  favorecimiento y/o aprovechamiento frente a los requerimientos contractuales</t>
  </si>
  <si>
    <t xml:space="preserve">Total </t>
  </si>
  <si>
    <t>Total</t>
  </si>
  <si>
    <t>Debilidad en el proceso de supervisión del contrato, debilidad en el seguimiento jurídico al cumplimiento contractual</t>
  </si>
  <si>
    <t>Seguimiento realizado por supervisor</t>
  </si>
  <si>
    <t>Evidencias e informes de fiscalización</t>
  </si>
  <si>
    <t>Darle cumplimiento total a las actividades planificadas en el proceso de fiscalización</t>
  </si>
  <si>
    <t>Resolución de actualización del Manual de Contratación</t>
  </si>
  <si>
    <t>Evidencia de implementación</t>
  </si>
  <si>
    <t>Ejecución de funciones y responsabilidades de forma inadecuada, aprovechamiento e influencias</t>
  </si>
  <si>
    <t>Utilización inadecuada de la información en contra de los procesos de la entidad, enriquecimiento</t>
  </si>
  <si>
    <t>Bajo desempeño laboral, incumplimiento de metas y objetivos, falta de trasparencia. Tráfico de influencias</t>
  </si>
  <si>
    <t>Dar respuesta al peticionario positiva e incumplir con lo prometido por retribución</t>
  </si>
  <si>
    <t>Duplicidad en la billetería, incumplimiento en las condiciones de seguridad del billete, detrimento. Enriquecimiento</t>
  </si>
  <si>
    <t>Detrimento Patrimonial. Engaño, enriquecimiento</t>
  </si>
  <si>
    <t>Incumplimiento contractual del concesión, disminución de transferencias, negociaciones ilícitas</t>
  </si>
  <si>
    <t>Incumplimiento de las obligaciones por parte del contratista (ejemplo. errores en la entrega de la billetería a los distribuidores por parte del contratita), tráfico de influencias</t>
  </si>
  <si>
    <t>Informes de seguimiento y avance</t>
  </si>
  <si>
    <t>Revisar los procedimientos relacionados con el manejo documental, estableciendo respecto de estos, estrictos controles y responsabilidades</t>
  </si>
  <si>
    <t>PGD y PINAR</t>
  </si>
  <si>
    <t>Registros de Préstamo</t>
  </si>
  <si>
    <t>Socialización de Reglamento de Atención al cliente</t>
  </si>
  <si>
    <t>Realizar caracterización de ciudadanos, de acuerdo a los avances obtenidos con la herramienta de servicio al cliente CRM</t>
  </si>
  <si>
    <t>PIC-02 Atención y Respuesta a Grupos de Interés</t>
  </si>
  <si>
    <t>Herramienta de sensibilización y evaluaciones</t>
  </si>
  <si>
    <t>Capacitación y entrenamiento en  lenguaje claro que ofrece el DNP (ver https://lenguajeclaro.dnp.gov.co/login/ en el marco del Programa Nacional de Servicio al Ciudadano que se explica aquí https://www.dnp.gov.co/programa-nacional-del-servicio-al-ciudadano/Paginas/Inicio.aspx)</t>
  </si>
  <si>
    <t>Plan de Acción</t>
  </si>
  <si>
    <t>Diseñar plan de acción de acuerdo a los resultados de la implementación de la Matriz de Cumplimiento desarrollada por la PGN</t>
  </si>
  <si>
    <t>Implementar Plan de Acción y evidenciar sus respectivos avances</t>
  </si>
  <si>
    <t>Informes de implementación y avance</t>
  </si>
  <si>
    <t>Informes de seguimiento, acciones del sistema documentadas e implementadas</t>
  </si>
  <si>
    <t>Subgerente comercial y operativo, Información y comunicaciones, Planeación Estratégica</t>
  </si>
  <si>
    <t>Subgerentes y Asesores</t>
  </si>
  <si>
    <t>PLAN ANTICORRUPCIÓN Y DE ATENCIÓN AL CIUDADANO  Año 2021</t>
  </si>
  <si>
    <t xml:space="preserve">FECHA: </t>
  </si>
  <si>
    <t>29/02/2021</t>
  </si>
  <si>
    <t>Asesor Jurídico/Talento Humano</t>
  </si>
  <si>
    <t>Manipular al peticionario, usuario o cliente de la entidad</t>
  </si>
  <si>
    <t xml:space="preserve">Debilidad en la construcción de los estudio previos. Implementación errada de procesos. Establecimiento inadecuado de compromisos, falta de claridad en las obligaciones y sanciones por incumplimientos, Establecimiento de cláusulas de adhesión por parte de los contratistas. </t>
  </si>
  <si>
    <t>Asesor Jurídico/Supervisores/ Gerencia</t>
  </si>
  <si>
    <t>Manual y registro de estudios previos aprobados e implementados</t>
  </si>
  <si>
    <t>Fijación estricta de riesgos, impacto y manera de mitigarlos para cada proceso contractual.</t>
  </si>
  <si>
    <t>Aprobar e implementar el Manual de Contratación, con revisión y actualización de documentos que se relacionen</t>
  </si>
  <si>
    <t>Pretensiones económicas que impactan en el patrimonio de la entidad</t>
  </si>
  <si>
    <t>Vencimiento de los términos procesales</t>
  </si>
  <si>
    <t>Debilidad en la representación judicial</t>
  </si>
  <si>
    <t>Representación judicial y seguimiento de los procesos</t>
  </si>
  <si>
    <t>Realizar informes conforme los avances y estado de los procesos</t>
  </si>
  <si>
    <t xml:space="preserve">PIC-02, Reglamento De atención al Usuario </t>
  </si>
  <si>
    <t>Imposibilidad de consulta de los resultados, confusión y manipulación</t>
  </si>
  <si>
    <t>Percepción de Estafa por parte de los usuarios</t>
  </si>
  <si>
    <t>Establecer estrategias para actualizar e implementar el sistema de servicio al cliente CRM (Customer Relationship Management)</t>
  </si>
  <si>
    <t>Aprovechamiento económico por Extemporaneidad en el proceso de recolección de la devolución en físico.</t>
  </si>
  <si>
    <t xml:space="preserve">Debilidad Seguimiento, Debilidad en la supervisión del contrato.   </t>
  </si>
  <si>
    <t>Herramientas implementadas en conjunto con el Manual de Supervisión</t>
  </si>
  <si>
    <t>Realizar seguimiento de implementación de controles</t>
  </si>
  <si>
    <t>Priorizar en actividades de socialización desde la planificación y la designación presupuestal para realizar campañas a nivel nacional con las personas involucradas en el control de juego ilegal.</t>
  </si>
  <si>
    <t>Actividades proyectadas/actividades ejecutadas del plan de juego legal 2021</t>
  </si>
  <si>
    <t>Documentos Actualizados</t>
  </si>
  <si>
    <t xml:space="preserve">Debilidad en  los puntos de control </t>
  </si>
  <si>
    <t>Soportes de realización</t>
  </si>
  <si>
    <t xml:space="preserve">Equipo Financiero </t>
  </si>
  <si>
    <t>Código de buen gobierno y Código de Integridad, procesos de inducción y re-inducción, capacitación</t>
  </si>
  <si>
    <t>Revisión actualización e implementación de estrategia para la implementación el código de integridad</t>
  </si>
  <si>
    <t>Personas capacitadas y evaluadas/personas proyectadas</t>
  </si>
  <si>
    <t>Estrategia aprobada e implementada</t>
  </si>
  <si>
    <t>Revisión y Actualización de procedimientos de la entidad para implementar política de fortalecimiento organizacional y simplificación de procesos y recomendaciones el FURAG recibidas en agosto del 2020.</t>
  </si>
  <si>
    <t>Documentos del proceso Actualizados</t>
  </si>
  <si>
    <t>Talento Humano/Asesor de Planeación</t>
  </si>
  <si>
    <t>Publicación y retroalimentación del PAAC. (Determinar dentro del plan de capacitación y entrenamiento actividades de difusión físicas y virtuales para esta actividad)</t>
  </si>
  <si>
    <t>Evidencias de publicación en Página WEB, Software de gestión documental, correo institucional e informes de cobertura en capacitación.</t>
  </si>
  <si>
    <t>Publicación y retroalimentación de código de buen gobierno (Determinar dentro del plan de capacitación y entrenamiento actividades de difusión físicas y virtuales para esta actividad)</t>
  </si>
  <si>
    <t>Debilidad en el seguimiento a la administración de las TICS de la entidad</t>
  </si>
  <si>
    <t>Aprobación del PETI y el Plan de Seguridad para la vigencia (verificar que se incluyeron recomendaciones FURAG de Agosto 2020)</t>
  </si>
  <si>
    <t>Actualización e Implementación del Reglamento de atención al usuario involucrando criterios de lenguaje claro y atención virtual</t>
  </si>
  <si>
    <t>Alinear procedimientos del proceso de Gestión de Sistemas, con políticas y herramientas de mejora de la administración de las TICS (PETI y Plan de Seguridad)</t>
  </si>
  <si>
    <t>Documentos actualizados</t>
  </si>
  <si>
    <t>Socialización e Implementación de los productos documentales de los procesos anteriores</t>
  </si>
  <si>
    <t>Informes de Gestión, Personal Capacitado</t>
  </si>
  <si>
    <t>Diseñar e implementar plan de mejoramiento, resultado de la Auditoría al proceso Gestión de Sistemas realizada en la vigencia 2020</t>
  </si>
  <si>
    <t>Actividades de Plan de Mejoramiento cerradas/Actividades de Plan de Mejoramiento planificadas</t>
  </si>
  <si>
    <t>Subgerente Financiero y Administrativo, Profesional Especializado de Sistemas y Control Interno</t>
  </si>
  <si>
    <t>Documentos contractuales del proceso de actualización del SINFAD y manuales, así como los de la compra del CRM. Proyectos de PETI y Plan de Seguridad de la Información</t>
  </si>
  <si>
    <t>Revisar y Actualizar manual de funciones y documentos de apoyo. (ojo tener en cuenta necesidades generadas por virtualidad)</t>
  </si>
  <si>
    <t>Capacitar al personal para mejorar la competitividad en el Modelo Integrado de Gestión (ojo tener en cuenta necesidades generadas por virtualidad)</t>
  </si>
  <si>
    <t>Asignación de responsabilidades para la revisión y actualización documental de perfiles y funciones, liderado por el Responsable del proceso y el gerente. (ojo tener en cuenta necesidades generadas por virtualidad)</t>
  </si>
  <si>
    <t>Revisar competencias necesarias para el desarrollo de funciones en las que no se cubre los perfiles ocupacionales requeridos, ej. información y comunicaciones (ojo tener en cuenta necesidades generadas por virtualidad)</t>
  </si>
  <si>
    <t>Determinar de acuerdo a la normatividad la información confidencial, identificando responsables y metodologías de custodia. (incluir temas relacionados a virtualidad y aportes realizados por el FURAG)</t>
  </si>
  <si>
    <t>Subgerente Financiero y Administrativo/Gestión documental/Gestión de Sistemas</t>
  </si>
  <si>
    <t>Subgerente Financiero y Administrativo/Talento Humano/Gestión documental/Gestión de Sistemas</t>
  </si>
  <si>
    <t>Asesores y Subgerentes, equipo de trabajo de Gestión documental</t>
  </si>
  <si>
    <t>Manual de Funciones y Perfiles actualizado; procedimientos alineados y actualizados</t>
  </si>
  <si>
    <t>Tener presente dentro de las planeaciones anuales, el mantenimiento de personal idóneo para el desarrollo de los mismos y el logro de los objetivos (ejemplo información y comunicaciones), involucrar resultados de los procesos de autoevaluación</t>
  </si>
  <si>
    <t>Subgerente Comercial y Operativo, Profesional encargado de atención al usuario/Profesional Especializado de Sistema</t>
  </si>
  <si>
    <t>Informes de Seguimiento</t>
  </si>
  <si>
    <t>Equipo Directivo/Talento Humano</t>
  </si>
  <si>
    <t>Cambios normativos, debilidad de compromiso de los líderes y ejecutores de los procesos
Desactualización de los manuales y guías de funciones y responsabilidades del personal</t>
  </si>
  <si>
    <t>Promover,
inducir y/o
provocar
actuaciones
laborales
atendiendo
intereses
personales a
cambio de
obtener beneficios</t>
  </si>
  <si>
    <t>Vulneración al proceso de selección  y contratación de personal</t>
  </si>
  <si>
    <t>Fortalecer la capacitación en los formatos de supervisión con contratistas y encargados</t>
  </si>
  <si>
    <t>Evidencias como listas de asistencias, actas y reuniones</t>
  </si>
  <si>
    <t>Subgerente Comercial y Operativo, Ejecutor del proceso, Asesor de Planeación</t>
  </si>
  <si>
    <t>Auditoría a los contratos de supervisión contractual designados a dicha subgerencia</t>
  </si>
  <si>
    <t xml:space="preserve">Fraude dentro de la entrega de premios
</t>
  </si>
  <si>
    <t>Ineficiencia en la distribución y baja en ventas, detrimento patrimonial, enriquecimiento, Percepción de fraude</t>
  </si>
  <si>
    <t xml:space="preserve"> baja en ventas, detrimento patrimonial, enriquecimiento, Percepción de fraude</t>
  </si>
  <si>
    <t>Subcomponente 3 Consulta y divulgación</t>
  </si>
  <si>
    <t>Resoluciones y procedimientos de pago</t>
  </si>
  <si>
    <t>Subgerente Comercial y Operativo y Ejecutor del proceso</t>
  </si>
  <si>
    <t>Verificar implementación y realizar seguimiento</t>
  </si>
  <si>
    <t>Informes de gestión y de auditoria</t>
  </si>
  <si>
    <t>Subgerente Comercial y Operativo, Asesor Control Interno /Ejecutor del proceso/ Asesor Planeación</t>
  </si>
  <si>
    <t>Incluir criterios claros de pago de premios (internos y externos) frente a las diversas modalidades de premiación que se planifiquen durante el año, involucrando las gestiones administrativas y financieras necesarias para el cumplimiento de la ley.</t>
  </si>
  <si>
    <t>Equipo de trabajo de Casa de Boyacá</t>
  </si>
  <si>
    <t>Informes de gestión y verificación</t>
  </si>
  <si>
    <t>Equipo de trabajo de Casa de Boyacá/Control Interno</t>
  </si>
  <si>
    <t>Implementar ajustes, rendir informe de avances y evaluar implementación, fortalecer con el apoyo de Control Interno.</t>
  </si>
  <si>
    <t>Revisar y actualizar procedimiento establecido para  el seguimiento y la aplicación del procedimiento de destrucción de planchas realizado por parte de Casa de Boyacá e incluir alternativas de seguimiento a distancia o virtuales con ocasión de la pandemia.</t>
  </si>
  <si>
    <t>Evidencias contractuales de supervisión</t>
  </si>
  <si>
    <t>Subgerente comercial y Operativo/Ejecutor de proceso impresión y distribución</t>
  </si>
  <si>
    <t>Fortalecer el  proceso de formación de impacto para la identificación de los billetes falsos en el proceso de compra y el seguimiento a estos casos. Realizar proceso de capacitación con la comunidad y al interior de la entidad con apoyo del contratista</t>
  </si>
  <si>
    <t>Documentos Actualizados/Informes de gestión</t>
  </si>
  <si>
    <t>Subgerencia comercial y operativa/Ejecutor de proceso de Apuestas Permanentes/Jurídica</t>
  </si>
  <si>
    <t>Subgerencia comercial y operativa/Ejecutor de proceso de Apuestas Permanentes</t>
  </si>
  <si>
    <t>Realizar seguimiento a la implementación y cumplimiento al plan de fiscalización, incluir seguimiento continuo al contratista frente a requisitos de pago de premios caducos</t>
  </si>
  <si>
    <t>Manual de Contratación desactualizado
Debilidad en la implementación de controles y seguimientos a supervisión</t>
  </si>
  <si>
    <t>Debilidad en la información de cierres contractuales
Incumplimientos contractuales que generan detrimento para la entidad</t>
  </si>
  <si>
    <t>Asesor Jurídico/Gerente General</t>
  </si>
  <si>
    <t>Implementar y hacer seguimiento a herramientas de planificación y supervisión contractual</t>
  </si>
  <si>
    <t>Asesores y Subgerentes</t>
  </si>
  <si>
    <t>Manipulación de información financiera con fines de lucro personal o para terceros (Desviación de Recursos)</t>
  </si>
  <si>
    <t>Enlaces y rutas inadecuados de la página web frente a la publicación de resultados</t>
  </si>
  <si>
    <t>PÁGINA WEB, SERVIDORES, IMPRESIÓN DE RESULTADOS (VOLANTES), ATENCIÓN PERMANENTE EN REDES</t>
  </si>
  <si>
    <t>Mejor funcionamiento de la página</t>
  </si>
  <si>
    <t>Profesional Especializado de Sistemas</t>
  </si>
  <si>
    <t>Seguimiento de implementación</t>
  </si>
  <si>
    <t>Mejorar la configuración del servidor donde se aloja la página web (Terminar proceso contractual e implementar)</t>
  </si>
  <si>
    <t>Informe de Supervisión</t>
  </si>
  <si>
    <t>Profesional Especializado de Sistemas/Subgerente Financiero y Administrativo</t>
  </si>
  <si>
    <t>Debilidad de controles en el manejo del archivo, Ejecución inadecuada de procedimientos del manejo documental.
Desinterés por parte de las diferentes áreas</t>
  </si>
  <si>
    <t>Gestión documental/Subgerencia Financiera</t>
  </si>
  <si>
    <t>Revisar los documentos del proceso financiero y actualizarlos para mejorar los controles de seguimiento a la información. (incluir situaciones generadas por la pandemia y necesidades de actualización frente a procedimientos como pago de premios)</t>
  </si>
  <si>
    <t>Equipo delegado por la gerencia (incluir personal de comercial y financiero)</t>
  </si>
  <si>
    <t>GESTIÓN FINANCIERA
ADMINISTRACIÓN Y ADQUISICIÓN 
DE BIENES Y SERVICIOS
CUMPLIMIENTO DE OBLIGACIONES</t>
  </si>
  <si>
    <t>Procedimientos de los procesos financieros existentes</t>
  </si>
  <si>
    <t>Difundir a los funcionarios y contratistas el Código de Buen Gobierno y del código de Integridad (Incluir proceso de Re-inducción)</t>
  </si>
  <si>
    <t>Constancia de envío de los manuales ya sea físico o vía mail. Listados de Asistencia</t>
  </si>
  <si>
    <t>Implementar la metodología de supervisión y las medidas de control para dar cumplimiento al contrato, con especial atención en el contrato de impresión y distribución (Incluir revisión  de temas de falla en impresión, troquelado que han generado demoras en el proceso de lectura de premios)</t>
  </si>
  <si>
    <t>Gerente, subgerentes, asesores y ejecutores de procesos</t>
  </si>
  <si>
    <t>Inventario de trámites/procedimientos y registros</t>
  </si>
  <si>
    <t>Monitoreo y actualización de la página web para publicación de la información de carácter público de la entidad (subsanar necesidades de inclusión identificadas en plan de mejoramiento generado por FURAG)</t>
  </si>
  <si>
    <t>Aplicación de encuesta de evaluación a un 20% de los asistentes y divulgación de resultados en los medios de comunicación de la entidad</t>
  </si>
  <si>
    <t>Subgerente financiero y administrativo/Talento Humano</t>
  </si>
  <si>
    <t>Responsable de Atención al Usuario</t>
  </si>
  <si>
    <t>Responsable de Atención al Usuario/Planeación y Control Interno</t>
  </si>
  <si>
    <t>Actualización del procedimiento PIC-02, de acuerdo con el Reglamento de Atención al Cliente y a las necesidades generadas por la pandemia, así como sus registros asociados</t>
  </si>
  <si>
    <t>No de personas capacitadas (40% del personal)</t>
  </si>
  <si>
    <t>Talento Humano/Información y comunicaciones</t>
  </si>
  <si>
    <t>Revisión, actualización de ser necesario e implementación de política de mejora Normativa.</t>
  </si>
  <si>
    <t>Revisión  y aprobación de estrategia de rendición de cuentas 2021 (incluir mejoras establecidas en plan de mejoramiento y en el informe del 2020)</t>
  </si>
  <si>
    <t>FECHA: 29/01/2021</t>
  </si>
  <si>
    <t>FECHA: 30/01/2021</t>
  </si>
  <si>
    <t>Socialización, difusión y publicación de Código de buen Gobierno (identificar mediante alguna herramienta comprensión)</t>
  </si>
  <si>
    <t>Centralización de responsabilidades en la administración y manejo
Debilidad de seguimiento a la administración de las TICS (SINFAD, CRM, ABOX etc.)</t>
  </si>
  <si>
    <t>Revisar, mejorar y optimizar los controles establecidos para la información documentada de la entidad (Actualizar Mapas de Riesgos Operacionales que involucren dichos controles conforme cambios en el entorno social, político, económico y tecnológico)</t>
  </si>
  <si>
    <t>Revisar y Actualizar manual de funciones y documentos de apoyo. (ojo tener en cuenta necesidades generadas por virtualidad e incluir revisión y actualización documental de perfiles, funciones y requisitos mínimos de acuerdo a las necesidades de la entidad, recomendaciones de FURAG etc.)</t>
  </si>
  <si>
    <t>Subgerente Financiero y Administrativo/Talento Humano y Jurídica</t>
  </si>
  <si>
    <t>CRM y gestión de IPQRSD y documentos de compra(contratos, resoluciones, etc.)</t>
  </si>
  <si>
    <t>Reglamento de atención al usuario. Políticas de manejo de información Tics</t>
  </si>
  <si>
    <t>Actualizar procedimientos del sistema conforme al Reglamento de atención al usuario e incluir los requerimientos específicos generados por la pandemia.</t>
  </si>
  <si>
    <t>Fortalecimiento en la implementación del Código de Integridad y los aspectos contemplados para la existencia de conflicto de intereses</t>
  </si>
  <si>
    <t>Informes de Actividades, Supervisión</t>
  </si>
  <si>
    <t>Debilidad de seguimiento a los billetes no vendidos; debilidad en la publicación y seguimiento a los resultados del sorteo
Debilidad en la información pública en general</t>
  </si>
  <si>
    <t>Detrimento Patrimonial. Percepción de Engaño, enriquecimiento</t>
  </si>
  <si>
    <t>Procesos de capacitación contemplados dentro de la estrategia "por su salud juegue legal"</t>
  </si>
  <si>
    <t>Subgerente Comercial/ejecutor apuestas permanentes</t>
  </si>
  <si>
    <t>Actualizar actos y/o políticas de control relacionados al uso de resultados y juegos promocionales y alinear/actualizar herramientas de implementación, seguimiento y control</t>
  </si>
  <si>
    <t>Aprobar el Manual de contratación y el modelo de Estudios Previos con objetivo de asesorar la estructuración de estos en aplicación a guías de Colombia Compra eficiente y parámetros establecidos</t>
  </si>
  <si>
    <t>Construir plan de mejoramiento conforme última auditoría del proceso contractual de la entidad e implementar</t>
  </si>
  <si>
    <t>Efectuar socialización de los Documentos de Gestión Jurídica Actualizado</t>
  </si>
  <si>
    <t>Planilla de asistencias, socialización por ABOX.</t>
  </si>
  <si>
    <t xml:space="preserve">Implementación de la Política de Defensa Jurídica. Efectuar buena defensa judicial haciendo seguimiento del estado actual de los procesos. </t>
  </si>
  <si>
    <t>detrimento patrimonial, percepción de estafa</t>
  </si>
  <si>
    <t>Mantener y mejorar conciliación de saldos o de cifras entre las áreas que interactúan en el proceso involucrando a todas las áreas (Se sugiere que sea con frecuencia bimensual)</t>
  </si>
  <si>
    <t>Mantener implementando el control de préstamo de documentos</t>
  </si>
  <si>
    <t>Evaluar necesidades de actualización de ABOX e implementar</t>
  </si>
  <si>
    <t>Existen bitácoras de acceso al SINFAD</t>
  </si>
  <si>
    <t>Planes Diseñados, aprobados e implementados</t>
  </si>
  <si>
    <t>Pre publicación de contenidos de la Rendición de cuentas y organización y publicación de mecanismos de comunicación con la comunidad para su revisión</t>
  </si>
  <si>
    <t>Incluir e implementar dentro del  Plan de Gestión de Talento humano de la vigencia, todo lo relacionado con la política de servicio al ciudadano</t>
  </si>
  <si>
    <t>Caracterización de Ciudadanos</t>
  </si>
  <si>
    <t xml:space="preserve">Establecer herramientas de sensibilización para fortalecer la cultura de servicio al interior de la entidad y evaluar la percepción de esta </t>
  </si>
  <si>
    <t>Establecer necesidades requeridas para continuar el proceso de inscripción de trámites y OPA´s de la entidad</t>
  </si>
  <si>
    <t>ACTIVIDADES PROGRAMADAS PARA SEGUIMIENTO</t>
  </si>
  <si>
    <t>Aprobación de plan de mejoramiento conforme aportes realizados por FURAG y Control Interno para la implementación gradual del Modelo Integrado de Planeación y Gestión, conforme a la ley 1499 de 2017 y de PLAN O ESTRATEGIA DE RACIONALIZACIÓN DE TRÁMITES DE LA LOTERÍA DE BOYACÁ</t>
  </si>
  <si>
    <t>Actividades ejecutas del plan de mejoramiento/actividades planificadas del plan de Mejoramiento
Estrategia Antitrámites</t>
  </si>
  <si>
    <t>Realizar seguimiento y verificación de contenidos de acuerdo a la resolución 1519 de 2020. Establecer acciones correctivas, preventivas o de mejora de acuerdo a los resultados identificados</t>
  </si>
  <si>
    <t>Se identifica el código implementado y socializado a los nuevos integrantes de la entidad, CPS y aprendices por medio de la inducción. No se ha realizado revisión de necesidades de actualización en la vigencia 2021, ya que se le dio prioridad a las actividades de empalme y planificación de la vigencia.  Se valora avance del 33% en este primer seguimiento.</t>
  </si>
  <si>
    <t>Revisión y/o actualización del código de Buen gobierno e implementación (Verificar necesidades generadas por la situación de la pandemia que requieran lineamientos específicos)</t>
  </si>
  <si>
    <t>Se evidencia que en el proceso de inducción se realiza evaluación de la misma, identificando compreensión del mismo. (33%)</t>
  </si>
  <si>
    <t>sin avance</t>
  </si>
  <si>
    <t>el proceso se realizó durante el mes de diciembre y enero, por medio de diferentes mesas de trabajo virtuales y con el apoyo de trasparencia de la gobernación. El plan fue aprobado y publicdo el 31 de Enero de la vigencia en la página web. (33%)</t>
  </si>
  <si>
    <t>SE encuentra publicado, se evidencia dentro de la planifiación del Plan de Gestión de TH, la proyección para trabajar en socializaciones (33%)</t>
  </si>
  <si>
    <t>Se planifició y aprobó estrategia, el área de talento humano expidió circular para subgerentes y asesores con el objetivo de socializar las actividades de implementación, se programó para el 3 de Mayo realizar socialización del primer valor de "Justicia" con actividades conexas que se desarrollarán para su apropiación durante el mes de Mayo. Así mismo se identifica la socialización por medio de los grupos de Wathsapp para mejora de la estrategia conforme aportes de los funcionarios durante el mes de marzo, sin recibir aportes adicionales. (33%)</t>
  </si>
  <si>
    <t>Se identifica la revisión y aprobación de los planes durante el primer trimestre de la vigencia, se verificó por parte del área de planeación que contemple sugerencias y recomendaciones de los resultados del FURAG 2019, esta pendiente proceso de socialización e implementación)  (33%)</t>
  </si>
  <si>
    <t>Se realizó seguimiento en el primer trimestre para verificar los funcionarios que habia realizado las capacitaciones sobre MIPG y lenguaje claro, identificando que un alto porcentaje no lo ha realizado, se les explicó el procedimiento para inscribirse y realizar las misma y se les solicito hacerlo antes de finalizar el mes de mayo. Se tiene proyectada sacar circular para recordar dicha necesidad de capacitación. (33%)</t>
  </si>
  <si>
    <t>El plan de previsión de recursos  se realizó dentro del proceso de planificación de GTH, se identificaron necesidades y se realizaron contrataciones on el objetivo de apoyar dichas necesidades (33%)</t>
  </si>
  <si>
    <t>no se tiene reporte o informe a este respecto</t>
  </si>
  <si>
    <t>La estrategia se construyo y socializó por Wathsapp dado el tema de restricción de actividades presenciales, esta implementandose conforme lo planificado. (33%)</t>
  </si>
  <si>
    <t>Esta actividad se está realizando conforme lo establece la normatividad con acompañamiento continua del área de Control Interno de la entidad (33%)</t>
  </si>
  <si>
    <t>Se revisó y aprobó el plan de crontrol de juego ilegal para la vigencia y esta en proceso de implementación. Se identifica revisión de actividades novedosas de socialización de los tips del juego legal. (33%)</t>
  </si>
  <si>
    <t>El plan fue proyectado y aprobado, está en proceso de implementación (33%)</t>
  </si>
  <si>
    <t>Se realizó proceso de capacitación con el equipo designado por el proveedor para la implementación de los controles de supervisión durante el proceso de rnedición de informe mensual de avance de las actividades contractuales identificando las necesidades de mejorar la entrega de evidencias, así como los temas relacionados a calidad de proceso de impresión y distribución. (33%)</t>
  </si>
  <si>
    <t>Se esta realizando un proceso juicioso en la elaboración de estudios previos, existe un proyecto para actualizar el manual de contratación de la entidad, así como se encuentra en revisión las diferentes minutas contractuales (33%)</t>
  </si>
  <si>
    <t>Se ha profundizado en el establecimiento de los riesgos de tipo contractual, conforme el énfasis de la misma (33%)</t>
  </si>
  <si>
    <t>pendiente de revisión</t>
  </si>
  <si>
    <t>en proceso de implementación  (en estos meses se involucraron contratistas grandes y se emepezó el proceso con contratistas de actividades de soporte del POC, del Plan de Juego Legal entre otros. (33%)</t>
  </si>
  <si>
    <t>Pendiente finalizar revisión, aprobar e implementar</t>
  </si>
  <si>
    <t>Falta verificar el estado de implementación de la misma, así como validar la posible necesidad de actualización y/o mejora.</t>
  </si>
  <si>
    <t>se tienen proyectadas dentro del plan de capacitación (10%)</t>
  </si>
  <si>
    <t>Se realizó solicitud via correo electrónica a la subgerencia responsable de esta actividad, quien ha manifestado que esta en desarrollo. (10%)</t>
  </si>
  <si>
    <t>Se han mantenido seguimiento continuos y apoyo continuo por parte del área de planeación a los contratistas que implementan estas herramientas, en el mes de abril se inició el proceso de socialización a proveedores del proceso comercial y se encuentra en proceso de implementación la planilla. (33%)</t>
  </si>
  <si>
    <t>Se han mantenido seguimiento continuos y apoyo continuo por parte del área de planeación a los contratistas que implementan estas herramientas, en el mes de abril se inició el proceso de socialización a proveedores del proceso comercial y se encuentra en proceso de implementación la planilla (33%)</t>
  </si>
  <si>
    <t>Se encuentra planificada dentro del plan de auditoría de la vigencia (10%)</t>
  </si>
  <si>
    <t>Se tiene un avance en la actualización del procedimiento de plan de premios, el registro utilizado ya fue aprobado e implementado y queda pendiente el cierre de la actualización del procedimiento por parte de Tesorería.(50%)</t>
  </si>
  <si>
    <t>se implementa en un 100% en el momento de la revisión el formato ROS-01 en su versión 10., pendiente el procedimiento (33%)</t>
  </si>
  <si>
    <t>se revisó por parte de la gerencia, la necesidad de involucrar al concesionario y aliados estratégicos en procesos de capacitación y formación con respecto a estos temas. En espera de avances de tareas deajadas en reunión (10%)</t>
  </si>
  <si>
    <t>existe propuesta, pendiente revisión y aprobación (20%)</t>
  </si>
  <si>
    <t>Se encuentra borradores trabajados por el área de presupuesto, y cumplimiento de obligaciones donde se busca dinamizar y clarificar mas los paso a paso de las diferentes actividades realizadas en estos. (10%)</t>
  </si>
  <si>
    <t>Se ha realizado proceso de difusión dentro de la inducción a las personas nuevas de la entidad. Pendiente re-inducción general (33%)</t>
  </si>
  <si>
    <t>Se cuenta con proyección del documento, pendiente por revisión y aprobación por parte del comité. (20%)</t>
  </si>
  <si>
    <t>el control en físico se implementa de manera permanente por parte del equipo de Archivo (33%)</t>
  </si>
  <si>
    <t>Se ha documentado  y aprobado PETI y PSPI.  Pendiente iniciar su implementación y aterrizar en la diferente documentación del procesos de Sistemas (33%)</t>
  </si>
  <si>
    <t>1er SEGUIMIENTO PLANEACIÓN</t>
  </si>
  <si>
    <t>Se evidencia el diseño y avance de implementación del plan de mejoramiento, sin embargo está pendiente su aprobación e implementación total. La estrategia se encuentra aprobada y publicada, esta pendiente su socialización e implementación. (20%)</t>
  </si>
  <si>
    <t>se cuenta con aporte recibido durante el proceso de rendición de cunetas 2020, siendo la base de la estrategia 2021</t>
  </si>
  <si>
    <t>Actividad realizada en el proceso de aprobación del plan GTH. (100%)</t>
  </si>
  <si>
    <t>en proceso de revisión</t>
  </si>
  <si>
    <t>actividad realizada con apoyo de la oficina de Control Interno de la entidad (33%)</t>
  </si>
  <si>
    <t>Se identifica en los diferentes informes del año 2020 y lo que corresponde al 2021, que se realiza medición global, está pendiente involucrar a las personas que realizan trámites de manera presencial en la entidad.</t>
  </si>
  <si>
    <t>se realizó revisión de realización y solicitud nuevamente formal para su desarrollo (10%)</t>
  </si>
  <si>
    <t>pendiente proceso de verificación de avance</t>
  </si>
  <si>
    <t>en proceso de diseño</t>
  </si>
  <si>
    <t>actividad que se realiza durante el proceso de contratación conforme lo establece el manual de la entidad.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</si>
</sst>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x14ac:knownFonts="1">
    <font>
      <sz val="11"/>
      <color theme="1"/>
      <name val="Calibri"/>
      <family val="2"/>
      <scheme val="minor"/>
    </font>
    <font>
      <u/>
      <sz val="11"/>
      <color theme="10"/>
      <name val="Calibri"/>
      <family val="2"/>
      <scheme val="minor"/>
    </font>
    <font>
      <u/>
      <sz val="11"/>
      <color theme="11"/>
      <name val="Calibri"/>
      <family val="2"/>
      <scheme val="minor"/>
    </font>
    <font>
      <b/>
      <sz val="20"/>
      <color theme="1"/>
      <name val="Calibri"/>
      <family val="2"/>
      <scheme val="minor"/>
    </font>
    <font>
      <sz val="12"/>
      <name val="Calibri"/>
      <family val="2"/>
      <scheme val="minor"/>
    </font>
    <font>
      <b/>
      <sz val="12"/>
      <name val="Calibri"/>
      <family val="2"/>
      <scheme val="minor"/>
    </font>
    <font>
      <b/>
      <sz val="12"/>
      <name val="Cambria"/>
      <family val="2"/>
      <scheme val="major"/>
    </font>
    <font>
      <b/>
      <sz val="11"/>
      <color theme="1"/>
      <name val="Calibri"/>
      <family val="2"/>
      <scheme val="minor"/>
    </font>
    <font>
      <b/>
      <sz val="12"/>
      <color theme="0"/>
      <name val="Arial"/>
      <family val="2"/>
    </font>
    <font>
      <sz val="18"/>
      <name val="Arial"/>
      <family val="2"/>
    </font>
    <font>
      <sz val="12"/>
      <name val="Arial"/>
      <family val="2"/>
    </font>
    <font>
      <sz val="12"/>
      <color theme="1"/>
      <name val="Arial"/>
      <family val="2"/>
    </font>
    <font>
      <b/>
      <sz val="12"/>
      <name val="Arial"/>
      <family val="2"/>
    </font>
    <font>
      <b/>
      <sz val="12"/>
      <color theme="1"/>
      <name val="Arial"/>
      <family val="2"/>
    </font>
    <font>
      <sz val="18"/>
      <color theme="1"/>
      <name val="Arial"/>
      <family val="2"/>
    </font>
    <font>
      <sz val="8"/>
      <color theme="1"/>
      <name val="Arial"/>
      <family val="2"/>
    </font>
    <font>
      <sz val="8"/>
      <color theme="1"/>
      <name val="Calibri"/>
      <family val="2"/>
      <scheme val="minor"/>
    </font>
    <font>
      <sz val="8"/>
      <name val="Calibri"/>
      <family val="2"/>
      <scheme val="minor"/>
    </font>
    <font>
      <b/>
      <sz val="8"/>
      <color theme="1"/>
      <name val="Arial"/>
      <family val="2"/>
    </font>
    <font>
      <sz val="12"/>
      <color theme="1"/>
      <name val="Calibri"/>
      <family val="2"/>
      <scheme val="minor"/>
    </font>
    <font>
      <sz val="16"/>
      <color theme="1"/>
      <name val="Arial"/>
      <family val="2"/>
    </font>
    <font>
      <b/>
      <sz val="12"/>
      <color theme="2" tint="-0.249977111117893"/>
      <name val="Arial"/>
      <family val="2"/>
    </font>
    <font>
      <b/>
      <sz val="8"/>
      <color theme="2" tint="-0.249977111117893"/>
      <name val="Arial"/>
      <family val="2"/>
    </font>
    <font>
      <b/>
      <sz val="10"/>
      <color theme="2" tint="-0.249977111117893"/>
      <name val="Arial"/>
      <family val="2"/>
    </font>
  </fonts>
  <fills count="22">
    <fill>
      <patternFill patternType="none"/>
    </fill>
    <fill>
      <patternFill patternType="gray125"/>
    </fill>
    <fill>
      <patternFill patternType="solid">
        <fgColor theme="8" tint="-0.249977111117893"/>
        <bgColor indexed="64"/>
      </patternFill>
    </fill>
    <fill>
      <patternFill patternType="solid">
        <fgColor theme="8" tint="0.39997558519241921"/>
        <bgColor indexed="64"/>
      </patternFill>
    </fill>
    <fill>
      <patternFill patternType="solid">
        <fgColor theme="7"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4.9989318521683403E-2"/>
        <bgColor indexed="31"/>
      </patternFill>
    </fill>
    <fill>
      <patternFill patternType="solid">
        <fgColor theme="7" tint="0.79998168889431442"/>
        <bgColor indexed="64"/>
      </patternFill>
    </fill>
    <fill>
      <patternFill patternType="solid">
        <fgColor theme="9" tint="-0.249977111117893"/>
        <bgColor indexed="64"/>
      </patternFill>
    </fill>
    <fill>
      <patternFill patternType="solid">
        <fgColor theme="8" tint="0.59999389629810485"/>
        <bgColor indexed="64"/>
      </patternFill>
    </fill>
    <fill>
      <patternFill patternType="solid">
        <fgColor theme="8" tint="0.39997558519241921"/>
        <bgColor rgb="FF000000"/>
      </patternFill>
    </fill>
    <fill>
      <patternFill patternType="solid">
        <fgColor theme="2"/>
        <bgColor indexed="64"/>
      </patternFill>
    </fill>
    <fill>
      <patternFill patternType="solid">
        <fgColor theme="2" tint="-9.9978637043366805E-2"/>
        <bgColor indexed="64"/>
      </patternFill>
    </fill>
    <fill>
      <patternFill patternType="solid">
        <fgColor theme="2" tint="-0.249977111117893"/>
        <bgColor indexed="64"/>
      </patternFill>
    </fill>
    <fill>
      <patternFill patternType="solid">
        <fgColor theme="9" tint="0.79998168889431442"/>
        <bgColor indexed="31"/>
      </patternFill>
    </fill>
    <fill>
      <patternFill patternType="solid">
        <fgColor theme="5" tint="0.79998168889431442"/>
        <bgColor indexed="64"/>
      </patternFill>
    </fill>
    <fill>
      <patternFill patternType="solid">
        <fgColor theme="0" tint="-0.14999847407452621"/>
        <bgColor indexed="64"/>
      </patternFill>
    </fill>
    <fill>
      <patternFill patternType="solid">
        <fgColor theme="6" tint="-0.249977111117893"/>
        <bgColor indexed="64"/>
      </patternFill>
    </fill>
    <fill>
      <patternFill patternType="solid">
        <fgColor rgb="FFFF0000"/>
        <bgColor indexed="64"/>
      </patternFill>
    </fill>
  </fills>
  <borders count="39">
    <border>
      <left/>
      <right/>
      <top/>
      <bottom/>
      <diagonal/>
    </border>
    <border>
      <left style="thin">
        <color auto="1"/>
      </left>
      <right style="thin">
        <color auto="1"/>
      </right>
      <top style="thin">
        <color auto="1"/>
      </top>
      <bottom style="thin">
        <color auto="1"/>
      </bottom>
      <diagonal/>
    </border>
    <border>
      <left/>
      <right/>
      <top/>
      <bottom style="medium">
        <color auto="1"/>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style="medium">
        <color auto="1"/>
      </top>
      <bottom/>
      <diagonal/>
    </border>
    <border>
      <left style="thin">
        <color indexed="64"/>
      </left>
      <right style="thin">
        <color indexed="64"/>
      </right>
      <top style="thin">
        <color indexed="64"/>
      </top>
      <bottom/>
      <diagonal/>
    </border>
    <border>
      <left style="thin">
        <color auto="1"/>
      </left>
      <right style="thin">
        <color auto="1"/>
      </right>
      <top/>
      <bottom style="thin">
        <color auto="1"/>
      </bottom>
      <diagonal/>
    </border>
    <border>
      <left/>
      <right style="medium">
        <color indexed="64"/>
      </right>
      <top/>
      <bottom/>
      <diagonal/>
    </border>
    <border>
      <left style="thin">
        <color auto="1"/>
      </left>
      <right style="thin">
        <color auto="1"/>
      </right>
      <top/>
      <bottom/>
      <diagonal/>
    </border>
    <border>
      <left style="medium">
        <color auto="1"/>
      </left>
      <right/>
      <top/>
      <bottom style="medium">
        <color auto="1"/>
      </bottom>
      <diagonal/>
    </border>
    <border>
      <left/>
      <right style="medium">
        <color auto="1"/>
      </right>
      <top/>
      <bottom style="medium">
        <color auto="1"/>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top style="thin">
        <color auto="1"/>
      </top>
      <bottom style="thin">
        <color auto="1"/>
      </bottom>
      <diagonal/>
    </border>
    <border>
      <left style="medium">
        <color indexed="64"/>
      </left>
      <right style="thin">
        <color auto="1"/>
      </right>
      <top style="thin">
        <color auto="1"/>
      </top>
      <bottom/>
      <diagonal/>
    </border>
    <border>
      <left style="medium">
        <color indexed="64"/>
      </left>
      <right style="thin">
        <color auto="1"/>
      </right>
      <top/>
      <bottom style="thin">
        <color auto="1"/>
      </bottom>
      <diagonal/>
    </border>
    <border>
      <left style="medium">
        <color indexed="64"/>
      </left>
      <right style="thin">
        <color auto="1"/>
      </right>
      <top/>
      <bottom/>
      <diagonal/>
    </border>
    <border>
      <left style="thin">
        <color auto="1"/>
      </left>
      <right/>
      <top style="thin">
        <color auto="1"/>
      </top>
      <bottom/>
      <diagonal/>
    </border>
    <border>
      <left style="thin">
        <color auto="1"/>
      </left>
      <right style="medium">
        <color indexed="64"/>
      </right>
      <top style="thin">
        <color auto="1"/>
      </top>
      <bottom/>
      <diagonal/>
    </border>
    <border>
      <left style="thin">
        <color auto="1"/>
      </left>
      <right style="medium">
        <color indexed="64"/>
      </right>
      <top/>
      <bottom style="thin">
        <color auto="1"/>
      </bottom>
      <diagonal/>
    </border>
    <border>
      <left style="thin">
        <color auto="1"/>
      </left>
      <right/>
      <top/>
      <bottom/>
      <diagonal/>
    </border>
    <border>
      <left style="medium">
        <color indexed="64"/>
      </left>
      <right/>
      <top style="thin">
        <color auto="1"/>
      </top>
      <bottom/>
      <diagonal/>
    </border>
  </borders>
  <cellStyleXfs count="3">
    <xf numFmtId="0" fontId="0" fillId="0" borderId="0"/>
    <xf numFmtId="0" fontId="1" fillId="0" borderId="0" applyNumberFormat="0" applyFill="0" applyBorder="0" applyAlignment="0" applyProtection="0"/>
    <xf numFmtId="0" fontId="2" fillId="0" borderId="0" applyNumberFormat="0" applyFill="0" applyBorder="0" applyAlignment="0" applyProtection="0"/>
  </cellStyleXfs>
  <cellXfs count="304">
    <xf numFmtId="0" fontId="0" fillId="0" borderId="0" xfId="0"/>
    <xf numFmtId="0" fontId="4" fillId="0" borderId="0" xfId="0" applyFont="1" applyBorder="1" applyAlignment="1">
      <alignment horizontal="left" wrapText="1"/>
    </xf>
    <xf numFmtId="0" fontId="4" fillId="0" borderId="0" xfId="0" applyFont="1" applyBorder="1" applyAlignment="1">
      <alignment wrapText="1"/>
    </xf>
    <xf numFmtId="0" fontId="5" fillId="0" borderId="0" xfId="0" applyFont="1" applyBorder="1" applyAlignment="1">
      <alignment wrapText="1"/>
    </xf>
    <xf numFmtId="0" fontId="0" fillId="0" borderId="1" xfId="0" applyBorder="1"/>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10" fillId="5" borderId="1" xfId="0" applyFont="1" applyFill="1" applyBorder="1" applyAlignment="1">
      <alignment horizontal="justify" vertical="center" wrapText="1"/>
    </xf>
    <xf numFmtId="0" fontId="10" fillId="5" borderId="1" xfId="0" applyFont="1" applyFill="1" applyBorder="1" applyAlignment="1">
      <alignment horizontal="left" vertical="center" wrapText="1"/>
    </xf>
    <xf numFmtId="0" fontId="10" fillId="7" borderId="1" xfId="0" applyFont="1" applyFill="1" applyBorder="1" applyAlignment="1">
      <alignment horizontal="left" vertical="center" wrapText="1"/>
    </xf>
    <xf numFmtId="0" fontId="10" fillId="7" borderId="1" xfId="0" applyFont="1" applyFill="1" applyBorder="1" applyAlignment="1">
      <alignment horizontal="justify" vertical="center" wrapText="1"/>
    </xf>
    <xf numFmtId="0" fontId="10" fillId="3" borderId="1" xfId="0" applyFont="1" applyFill="1" applyBorder="1" applyAlignment="1">
      <alignment horizontal="justify" vertical="center" wrapText="1"/>
    </xf>
    <xf numFmtId="0" fontId="0" fillId="0" borderId="1" xfId="0" applyBorder="1" applyAlignment="1">
      <alignment horizontal="justify" vertical="top" wrapText="1"/>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0" fillId="0" borderId="1" xfId="0" applyFill="1" applyBorder="1" applyAlignment="1">
      <alignment horizontal="justify" vertical="top" wrapText="1"/>
    </xf>
    <xf numFmtId="0" fontId="0" fillId="0" borderId="1" xfId="0" applyFill="1" applyBorder="1" applyAlignment="1">
      <alignment horizontal="center" vertical="center" wrapText="1"/>
    </xf>
    <xf numFmtId="14" fontId="0" fillId="0" borderId="20" xfId="0" applyNumberFormat="1" applyBorder="1" applyAlignment="1">
      <alignment horizontal="center" vertical="center"/>
    </xf>
    <xf numFmtId="0" fontId="0" fillId="0" borderId="21" xfId="0" applyBorder="1" applyAlignment="1">
      <alignment horizontal="center" vertical="center"/>
    </xf>
    <xf numFmtId="0" fontId="0" fillId="0" borderId="22" xfId="0" applyFill="1" applyBorder="1" applyAlignment="1">
      <alignment horizontal="justify" vertical="top" wrapText="1"/>
    </xf>
    <xf numFmtId="14" fontId="0" fillId="0" borderId="22" xfId="0" applyNumberFormat="1" applyBorder="1" applyAlignment="1">
      <alignment horizontal="center" vertical="center"/>
    </xf>
    <xf numFmtId="14" fontId="0" fillId="0" borderId="23" xfId="0" applyNumberFormat="1" applyBorder="1" applyAlignment="1">
      <alignment horizontal="center" vertical="center"/>
    </xf>
    <xf numFmtId="0" fontId="15" fillId="0" borderId="0" xfId="0" applyFont="1" applyAlignment="1">
      <alignment wrapText="1"/>
    </xf>
    <xf numFmtId="0" fontId="16" fillId="0" borderId="0" xfId="0" applyFont="1"/>
    <xf numFmtId="0" fontId="17" fillId="0" borderId="0" xfId="0" applyFont="1" applyBorder="1" applyAlignment="1">
      <alignment wrapText="1"/>
    </xf>
    <xf numFmtId="0" fontId="18" fillId="0" borderId="0" xfId="0" applyFont="1" applyAlignment="1"/>
    <xf numFmtId="0" fontId="15" fillId="0" borderId="0" xfId="0" applyFont="1" applyAlignment="1"/>
    <xf numFmtId="0" fontId="0" fillId="0" borderId="19" xfId="0" applyFont="1" applyBorder="1" applyAlignment="1">
      <alignment horizontal="center" vertical="center" wrapText="1"/>
    </xf>
    <xf numFmtId="0" fontId="10" fillId="6" borderId="1" xfId="0" applyFont="1" applyFill="1" applyBorder="1" applyAlignment="1">
      <alignment horizontal="center" vertical="center" wrapText="1"/>
    </xf>
    <xf numFmtId="0" fontId="10" fillId="7"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 xfId="0" applyBorder="1" applyAlignment="1">
      <alignment horizontal="center" vertical="center"/>
    </xf>
    <xf numFmtId="0" fontId="10" fillId="6" borderId="11" xfId="0" applyFont="1" applyFill="1" applyBorder="1" applyAlignment="1">
      <alignment horizontal="center" vertical="center" wrapText="1"/>
    </xf>
    <xf numFmtId="0" fontId="10" fillId="10" borderId="1" xfId="0" applyFont="1" applyFill="1" applyBorder="1" applyAlignment="1">
      <alignment horizontal="justify" vertical="center" wrapText="1"/>
    </xf>
    <xf numFmtId="0" fontId="10" fillId="10" borderId="1" xfId="0" applyFont="1" applyFill="1" applyBorder="1" applyAlignment="1">
      <alignment horizontal="left" vertical="center" wrapText="1"/>
    </xf>
    <xf numFmtId="0" fontId="10" fillId="12" borderId="1" xfId="0" applyFont="1" applyFill="1" applyBorder="1" applyAlignment="1">
      <alignment horizontal="center" vertical="center" wrapText="1"/>
    </xf>
    <xf numFmtId="0" fontId="10" fillId="13" borderId="1" xfId="0" applyFont="1" applyFill="1" applyBorder="1" applyAlignment="1">
      <alignment horizontal="left" vertical="center" wrapText="1"/>
    </xf>
    <xf numFmtId="0" fontId="10" fillId="13" borderId="1" xfId="0" applyFont="1" applyFill="1" applyBorder="1" applyAlignment="1">
      <alignment horizontal="center" vertical="center" wrapText="1"/>
    </xf>
    <xf numFmtId="0" fontId="10" fillId="2" borderId="1" xfId="0" applyFont="1" applyFill="1" applyBorder="1" applyAlignment="1">
      <alignment horizontal="justify" vertical="center" wrapText="1"/>
    </xf>
    <xf numFmtId="0" fontId="10" fillId="2" borderId="1" xfId="0" applyFont="1" applyFill="1" applyBorder="1" applyAlignment="1">
      <alignment horizontal="left" vertical="center" wrapText="1"/>
    </xf>
    <xf numFmtId="0" fontId="10" fillId="2" borderId="1" xfId="0" applyFont="1" applyFill="1" applyBorder="1" applyAlignment="1">
      <alignment horizontal="center" vertical="center" wrapText="1"/>
    </xf>
    <xf numFmtId="0" fontId="10" fillId="2" borderId="1" xfId="0" applyFont="1" applyFill="1" applyBorder="1" applyAlignment="1">
      <alignment vertical="center" wrapText="1"/>
    </xf>
    <xf numFmtId="0" fontId="0" fillId="0" borderId="0" xfId="0" applyAlignment="1">
      <alignment horizontal="center" vertical="center"/>
    </xf>
    <xf numFmtId="0" fontId="0" fillId="0" borderId="0" xfId="0" applyAlignment="1">
      <alignment horizontal="center" vertical="center" wrapText="1"/>
    </xf>
    <xf numFmtId="0" fontId="0" fillId="0" borderId="1" xfId="0" applyBorder="1" applyAlignment="1">
      <alignment vertical="center" wrapText="1"/>
    </xf>
    <xf numFmtId="0" fontId="0" fillId="0" borderId="0" xfId="0" applyAlignment="1">
      <alignment vertical="center" wrapText="1"/>
    </xf>
    <xf numFmtId="0" fontId="0" fillId="0" borderId="10" xfId="0" applyBorder="1" applyAlignment="1">
      <alignment horizontal="center" vertical="center" wrapText="1"/>
    </xf>
    <xf numFmtId="0" fontId="0" fillId="0" borderId="10" xfId="0" applyBorder="1" applyAlignment="1">
      <alignment vertical="center" wrapText="1"/>
    </xf>
    <xf numFmtId="0" fontId="0" fillId="0" borderId="13" xfId="0" applyBorder="1" applyAlignment="1">
      <alignment vertical="center" wrapText="1"/>
    </xf>
    <xf numFmtId="0" fontId="0" fillId="0" borderId="11" xfId="0" applyBorder="1" applyAlignment="1">
      <alignment vertical="center" wrapText="1"/>
    </xf>
    <xf numFmtId="0" fontId="0" fillId="0" borderId="30" xfId="0" applyBorder="1" applyAlignment="1">
      <alignment horizontal="center" vertical="center" wrapText="1"/>
    </xf>
    <xf numFmtId="0" fontId="10" fillId="5" borderId="1" xfId="0" applyFont="1" applyFill="1"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center" vertical="center"/>
    </xf>
    <xf numFmtId="0" fontId="0" fillId="0" borderId="27" xfId="0" applyBorder="1" applyAlignment="1">
      <alignment vertical="center" wrapText="1"/>
    </xf>
    <xf numFmtId="0" fontId="0" fillId="0" borderId="30" xfId="0" applyBorder="1" applyAlignment="1">
      <alignment vertical="center" wrapText="1"/>
    </xf>
    <xf numFmtId="0" fontId="0" fillId="0" borderId="28" xfId="0" applyBorder="1" applyAlignment="1">
      <alignment vertical="center" wrapText="1"/>
    </xf>
    <xf numFmtId="0" fontId="0" fillId="0" borderId="0" xfId="0" applyBorder="1" applyAlignment="1">
      <alignment vertical="center" wrapText="1"/>
    </xf>
    <xf numFmtId="0" fontId="4" fillId="0" borderId="0" xfId="0" applyFont="1" applyBorder="1" applyAlignment="1">
      <alignment horizontal="justify" vertical="center"/>
    </xf>
    <xf numFmtId="0" fontId="5" fillId="0" borderId="0" xfId="0" applyFont="1" applyBorder="1" applyAlignment="1">
      <alignment horizontal="justify" vertical="center"/>
    </xf>
    <xf numFmtId="0" fontId="0" fillId="0" borderId="1" xfId="0" applyBorder="1" applyAlignment="1">
      <alignment horizontal="center" vertical="center" wrapText="1"/>
    </xf>
    <xf numFmtId="0" fontId="0" fillId="0" borderId="22" xfId="0" applyBorder="1" applyAlignment="1">
      <alignment horizontal="center" vertical="center" wrapText="1"/>
    </xf>
    <xf numFmtId="0" fontId="0" fillId="0" borderId="19" xfId="0" applyBorder="1" applyAlignment="1">
      <alignment horizontal="center" vertical="center" wrapText="1"/>
    </xf>
    <xf numFmtId="0" fontId="0" fillId="0" borderId="1" xfId="0" applyBorder="1" applyAlignment="1">
      <alignment horizontal="center" vertical="center"/>
    </xf>
    <xf numFmtId="0" fontId="0" fillId="0" borderId="0" xfId="0" applyAlignment="1">
      <alignment horizontal="center" vertical="center"/>
    </xf>
    <xf numFmtId="0" fontId="4" fillId="0" borderId="0" xfId="0" applyFont="1" applyFill="1" applyBorder="1" applyAlignment="1">
      <alignment wrapText="1"/>
    </xf>
    <xf numFmtId="0" fontId="4" fillId="0" borderId="0" xfId="0" applyFont="1" applyFill="1" applyBorder="1" applyAlignment="1"/>
    <xf numFmtId="0" fontId="4" fillId="0" borderId="0" xfId="0" applyFont="1" applyFill="1" applyBorder="1" applyAlignment="1">
      <alignment horizontal="left" wrapText="1"/>
    </xf>
    <xf numFmtId="0" fontId="0" fillId="0" borderId="1" xfId="0" applyBorder="1" applyAlignment="1">
      <alignment horizontal="center" vertical="center" wrapText="1"/>
    </xf>
    <xf numFmtId="0" fontId="0" fillId="0" borderId="19" xfId="0" applyFont="1" applyBorder="1" applyAlignment="1">
      <alignment horizontal="center" vertical="center" wrapText="1"/>
    </xf>
    <xf numFmtId="0" fontId="0" fillId="0" borderId="17" xfId="0" applyFill="1" applyBorder="1" applyAlignment="1">
      <alignment horizontal="justify" vertical="top" wrapText="1"/>
    </xf>
    <xf numFmtId="0" fontId="0" fillId="0" borderId="17" xfId="0" applyFill="1" applyBorder="1" applyAlignment="1">
      <alignment horizontal="center" vertical="center" wrapText="1"/>
    </xf>
    <xf numFmtId="14" fontId="0" fillId="0" borderId="17" xfId="0" applyNumberFormat="1" applyBorder="1" applyAlignment="1">
      <alignment horizontal="center" vertical="center"/>
    </xf>
    <xf numFmtId="14" fontId="0" fillId="0" borderId="18" xfId="0" applyNumberFormat="1" applyBorder="1" applyAlignment="1">
      <alignment horizontal="center" vertical="center"/>
    </xf>
    <xf numFmtId="0" fontId="4" fillId="0" borderId="37" xfId="0" applyFont="1" applyFill="1" applyBorder="1" applyAlignment="1">
      <alignment wrapText="1"/>
    </xf>
    <xf numFmtId="0" fontId="19" fillId="0" borderId="0" xfId="0" applyFont="1" applyFill="1" applyBorder="1" applyAlignment="1">
      <alignment wrapText="1"/>
    </xf>
    <xf numFmtId="0" fontId="10" fillId="0" borderId="0" xfId="0" applyFont="1" applyFill="1" applyBorder="1" applyAlignment="1">
      <alignment wrapText="1"/>
    </xf>
    <xf numFmtId="0" fontId="10" fillId="0" borderId="0" xfId="0" applyFont="1" applyFill="1" applyBorder="1" applyAlignment="1">
      <alignment horizontal="justify" vertical="center"/>
    </xf>
    <xf numFmtId="0" fontId="10" fillId="0" borderId="0" xfId="0" applyFont="1" applyFill="1" applyBorder="1" applyAlignment="1">
      <alignment horizontal="justify"/>
    </xf>
    <xf numFmtId="0" fontId="10" fillId="0" borderId="0" xfId="0" applyFont="1" applyFill="1" applyBorder="1" applyAlignment="1">
      <alignment horizontal="left" vertical="center" wrapText="1"/>
    </xf>
    <xf numFmtId="0" fontId="12" fillId="0" borderId="0" xfId="0" applyFont="1" applyFill="1" applyBorder="1" applyAlignment="1">
      <alignment wrapText="1"/>
    </xf>
    <xf numFmtId="0" fontId="11" fillId="0" borderId="0" xfId="0" applyFont="1" applyFill="1" applyAlignment="1">
      <alignment horizontal="justify" vertical="center"/>
    </xf>
    <xf numFmtId="0" fontId="12" fillId="0" borderId="0" xfId="0" applyFont="1" applyFill="1" applyBorder="1" applyAlignment="1">
      <alignment horizontal="justify"/>
    </xf>
    <xf numFmtId="0" fontId="11" fillId="0" borderId="0" xfId="0" applyFont="1" applyFill="1" applyAlignment="1">
      <alignment horizontal="justify"/>
    </xf>
    <xf numFmtId="0" fontId="11" fillId="0" borderId="0" xfId="0" applyFont="1" applyFill="1" applyAlignment="1">
      <alignment wrapText="1"/>
    </xf>
    <xf numFmtId="0" fontId="10" fillId="0" borderId="0" xfId="0" applyFont="1" applyFill="1" applyBorder="1" applyAlignment="1"/>
    <xf numFmtId="0" fontId="13" fillId="0" borderId="0" xfId="0" applyFont="1" applyFill="1" applyAlignment="1">
      <alignment horizontal="justify" vertical="center"/>
    </xf>
    <xf numFmtId="0" fontId="13" fillId="0" borderId="0" xfId="0" applyFont="1" applyFill="1" applyAlignment="1">
      <alignment horizontal="justify"/>
    </xf>
    <xf numFmtId="0" fontId="13" fillId="0" borderId="0" xfId="0" applyFont="1" applyFill="1" applyAlignment="1"/>
    <xf numFmtId="0" fontId="10" fillId="0" borderId="0" xfId="0" applyFont="1" applyFill="1" applyBorder="1" applyAlignment="1">
      <alignment horizontal="left" vertical="center"/>
    </xf>
    <xf numFmtId="0" fontId="11" fillId="0" borderId="0" xfId="0" applyFont="1" applyFill="1" applyAlignment="1"/>
    <xf numFmtId="0" fontId="4" fillId="0" borderId="0" xfId="0" applyFont="1" applyFill="1" applyBorder="1" applyAlignment="1">
      <alignment horizontal="justify" vertical="center"/>
    </xf>
    <xf numFmtId="0" fontId="4" fillId="0" borderId="0" xfId="0" applyFont="1" applyFill="1" applyBorder="1" applyAlignment="1">
      <alignment horizontal="justify"/>
    </xf>
    <xf numFmtId="0" fontId="4" fillId="0" borderId="0" xfId="0" applyFont="1" applyFill="1" applyBorder="1" applyAlignment="1">
      <alignment horizontal="left" vertical="center" wrapText="1"/>
    </xf>
    <xf numFmtId="0" fontId="5" fillId="0" borderId="0" xfId="0" applyFont="1" applyFill="1" applyBorder="1" applyAlignment="1">
      <alignment horizontal="justify"/>
    </xf>
    <xf numFmtId="0" fontId="5" fillId="0" borderId="0" xfId="0" applyFont="1" applyFill="1" applyBorder="1" applyAlignment="1">
      <alignment wrapText="1"/>
    </xf>
    <xf numFmtId="0" fontId="0" fillId="0" borderId="1" xfId="0" applyBorder="1" applyAlignment="1">
      <alignment horizontal="center" vertical="center" wrapText="1"/>
    </xf>
    <xf numFmtId="0" fontId="10" fillId="6" borderId="1" xfId="0" applyFont="1" applyFill="1" applyBorder="1" applyAlignment="1">
      <alignment horizontal="justify" vertical="center" wrapText="1"/>
    </xf>
    <xf numFmtId="0" fontId="10" fillId="6"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6" borderId="10" xfId="0" applyFont="1" applyFill="1" applyBorder="1" applyAlignment="1">
      <alignment horizontal="center" vertical="center" wrapText="1"/>
    </xf>
    <xf numFmtId="14" fontId="10" fillId="0" borderId="0" xfId="0" applyNumberFormat="1" applyFont="1" applyFill="1" applyBorder="1" applyAlignment="1">
      <alignment horizontal="justify"/>
    </xf>
    <xf numFmtId="14" fontId="10" fillId="0" borderId="0" xfId="0" applyNumberFormat="1" applyFont="1" applyFill="1" applyBorder="1" applyAlignment="1">
      <alignment horizontal="left" vertical="center"/>
    </xf>
    <xf numFmtId="14" fontId="0" fillId="0" borderId="1" xfId="0" applyNumberFormat="1" applyFill="1" applyBorder="1" applyAlignment="1">
      <alignment horizontal="center" vertical="center"/>
    </xf>
    <xf numFmtId="14" fontId="0" fillId="0" borderId="20" xfId="0" applyNumberFormat="1" applyFill="1" applyBorder="1" applyAlignment="1">
      <alignment horizontal="center" vertical="center"/>
    </xf>
    <xf numFmtId="0" fontId="0" fillId="0" borderId="1" xfId="0" applyFill="1" applyBorder="1" applyAlignment="1">
      <alignment horizontal="center" vertical="center" wrapText="1"/>
    </xf>
    <xf numFmtId="14" fontId="16" fillId="0" borderId="0" xfId="0" applyNumberFormat="1" applyFont="1"/>
    <xf numFmtId="0" fontId="8" fillId="16" borderId="1" xfId="0" applyFont="1" applyFill="1" applyBorder="1" applyAlignment="1">
      <alignment horizontal="center" vertical="center" wrapText="1"/>
    </xf>
    <xf numFmtId="0" fontId="8" fillId="16" borderId="20" xfId="0" applyFont="1" applyFill="1" applyBorder="1" applyAlignment="1">
      <alignment horizontal="center" vertical="center" wrapText="1"/>
    </xf>
    <xf numFmtId="0" fontId="5" fillId="15" borderId="0" xfId="0" applyFont="1" applyFill="1" applyBorder="1" applyAlignment="1">
      <alignment horizontal="center" wrapText="1"/>
    </xf>
    <xf numFmtId="0" fontId="4" fillId="15" borderId="0" xfId="0" applyFont="1" applyFill="1" applyBorder="1" applyAlignment="1">
      <alignment wrapText="1"/>
    </xf>
    <xf numFmtId="0" fontId="11" fillId="14" borderId="1" xfId="0" applyFont="1" applyFill="1" applyBorder="1" applyAlignment="1">
      <alignment horizontal="center" vertical="center" wrapText="1"/>
    </xf>
    <xf numFmtId="0" fontId="11" fillId="14" borderId="1" xfId="0" applyFont="1" applyFill="1" applyBorder="1" applyAlignment="1">
      <alignment horizontal="justify" vertical="center" wrapText="1"/>
    </xf>
    <xf numFmtId="0" fontId="11" fillId="14" borderId="1" xfId="0" applyFont="1" applyFill="1" applyBorder="1" applyAlignment="1">
      <alignment horizontal="left" vertical="center" wrapText="1"/>
    </xf>
    <xf numFmtId="14" fontId="11" fillId="14" borderId="1" xfId="0" applyNumberFormat="1" applyFont="1" applyFill="1" applyBorder="1" applyAlignment="1">
      <alignment horizontal="left" vertical="center" wrapText="1"/>
    </xf>
    <xf numFmtId="0" fontId="10" fillId="14" borderId="1" xfId="0" applyFont="1" applyFill="1" applyBorder="1" applyAlignment="1">
      <alignment horizontal="justify" vertical="center" wrapText="1"/>
    </xf>
    <xf numFmtId="0" fontId="10" fillId="14" borderId="1" xfId="0" applyFont="1" applyFill="1" applyBorder="1" applyAlignment="1">
      <alignment horizontal="justify" vertical="center"/>
    </xf>
    <xf numFmtId="0" fontId="10" fillId="18" borderId="1" xfId="0" applyFont="1" applyFill="1" applyBorder="1" applyAlignment="1">
      <alignment horizontal="center" vertical="center" wrapText="1"/>
    </xf>
    <xf numFmtId="0" fontId="10" fillId="18" borderId="1" xfId="0" applyFont="1" applyFill="1" applyBorder="1" applyAlignment="1">
      <alignment horizontal="justify" vertical="center" wrapText="1"/>
    </xf>
    <xf numFmtId="0" fontId="10" fillId="18" borderId="1" xfId="0" applyFont="1" applyFill="1" applyBorder="1" applyAlignment="1">
      <alignment horizontal="left" vertical="center" wrapText="1"/>
    </xf>
    <xf numFmtId="14" fontId="10" fillId="18" borderId="1" xfId="0" applyNumberFormat="1" applyFont="1" applyFill="1" applyBorder="1" applyAlignment="1">
      <alignment horizontal="left" vertical="center" wrapText="1"/>
    </xf>
    <xf numFmtId="0" fontId="10" fillId="18" borderId="1" xfId="0" applyFont="1" applyFill="1" applyBorder="1" applyAlignment="1">
      <alignment horizontal="justify" vertical="center"/>
    </xf>
    <xf numFmtId="14" fontId="10" fillId="5" borderId="1" xfId="0" applyNumberFormat="1" applyFont="1" applyFill="1" applyBorder="1" applyAlignment="1">
      <alignment horizontal="left" vertical="center" wrapText="1"/>
    </xf>
    <xf numFmtId="0" fontId="10" fillId="6" borderId="1" xfId="0" applyFont="1" applyFill="1" applyBorder="1" applyAlignment="1">
      <alignment horizontal="left" vertical="center" wrapText="1"/>
    </xf>
    <xf numFmtId="14" fontId="10" fillId="6" borderId="1" xfId="0" applyNumberFormat="1" applyFont="1" applyFill="1" applyBorder="1" applyAlignment="1">
      <alignment horizontal="left" vertical="center" wrapText="1"/>
    </xf>
    <xf numFmtId="0" fontId="10" fillId="6" borderId="10" xfId="0" applyFont="1" applyFill="1" applyBorder="1" applyAlignment="1">
      <alignment horizontal="justify" vertical="center" wrapText="1"/>
    </xf>
    <xf numFmtId="0" fontId="10" fillId="6" borderId="10" xfId="0" applyFont="1" applyFill="1" applyBorder="1" applyAlignment="1">
      <alignment horizontal="left" vertical="center" wrapText="1"/>
    </xf>
    <xf numFmtId="14" fontId="10" fillId="6" borderId="10" xfId="0" applyNumberFormat="1" applyFont="1" applyFill="1" applyBorder="1" applyAlignment="1">
      <alignment horizontal="left" vertical="center" wrapText="1"/>
    </xf>
    <xf numFmtId="0" fontId="10" fillId="6" borderId="10" xfId="0" applyFont="1" applyFill="1" applyBorder="1" applyAlignment="1">
      <alignment horizontal="justify" vertical="center"/>
    </xf>
    <xf numFmtId="0" fontId="10" fillId="6" borderId="34" xfId="0" applyFont="1" applyFill="1" applyBorder="1" applyAlignment="1">
      <alignment horizontal="justify" vertical="center"/>
    </xf>
    <xf numFmtId="0" fontId="10" fillId="6" borderId="1" xfId="0" applyFont="1" applyFill="1" applyBorder="1" applyAlignment="1">
      <alignment horizontal="justify" vertical="center"/>
    </xf>
    <xf numFmtId="0" fontId="10" fillId="6" borderId="34" xfId="0" applyFont="1" applyFill="1" applyBorder="1" applyAlignment="1">
      <alignment horizontal="center" vertical="center" wrapText="1"/>
    </xf>
    <xf numFmtId="0" fontId="11" fillId="19" borderId="1" xfId="0" applyFont="1" applyFill="1" applyBorder="1" applyAlignment="1">
      <alignment horizontal="center" vertical="center" wrapText="1"/>
    </xf>
    <xf numFmtId="0" fontId="11" fillId="19" borderId="1" xfId="0" applyFont="1" applyFill="1" applyBorder="1" applyAlignment="1">
      <alignment horizontal="justify" vertical="center" wrapText="1"/>
    </xf>
    <xf numFmtId="14" fontId="11" fillId="19" borderId="1" xfId="0" applyNumberFormat="1" applyFont="1" applyFill="1" applyBorder="1" applyAlignment="1">
      <alignment horizontal="justify" vertical="center" wrapText="1"/>
    </xf>
    <xf numFmtId="0" fontId="11" fillId="7" borderId="1" xfId="0" applyFont="1" applyFill="1" applyBorder="1" applyAlignment="1">
      <alignment horizontal="justify" vertical="center"/>
    </xf>
    <xf numFmtId="0" fontId="11" fillId="7" borderId="1" xfId="0" applyFont="1" applyFill="1" applyBorder="1" applyAlignment="1">
      <alignment horizontal="center" vertical="center" wrapText="1"/>
    </xf>
    <xf numFmtId="0" fontId="11" fillId="7" borderId="1" xfId="0" applyFont="1" applyFill="1" applyBorder="1" applyAlignment="1">
      <alignment horizontal="justify" vertical="center" wrapText="1"/>
    </xf>
    <xf numFmtId="0" fontId="11" fillId="7" borderId="1" xfId="0" applyFont="1" applyFill="1" applyBorder="1" applyAlignment="1">
      <alignment horizontal="left" vertical="center" wrapText="1"/>
    </xf>
    <xf numFmtId="14" fontId="11" fillId="7" borderId="1" xfId="0" applyNumberFormat="1" applyFont="1" applyFill="1" applyBorder="1" applyAlignment="1">
      <alignment horizontal="left" vertical="center" wrapText="1"/>
    </xf>
    <xf numFmtId="0" fontId="11" fillId="15" borderId="1" xfId="0" applyFont="1" applyFill="1" applyBorder="1" applyAlignment="1">
      <alignment horizontal="center" vertical="center" wrapText="1"/>
    </xf>
    <xf numFmtId="0" fontId="11" fillId="15" borderId="1" xfId="0" applyFont="1" applyFill="1" applyBorder="1" applyAlignment="1">
      <alignment horizontal="justify" vertical="center" wrapText="1"/>
    </xf>
    <xf numFmtId="0" fontId="11" fillId="15" borderId="1" xfId="0" applyFont="1" applyFill="1" applyBorder="1" applyAlignment="1">
      <alignment horizontal="left" vertical="center" wrapText="1"/>
    </xf>
    <xf numFmtId="14" fontId="11" fillId="15" borderId="1" xfId="0" applyNumberFormat="1" applyFont="1" applyFill="1" applyBorder="1" applyAlignment="1">
      <alignment horizontal="left" vertical="center" wrapText="1"/>
    </xf>
    <xf numFmtId="0" fontId="23" fillId="20" borderId="1" xfId="0" applyFont="1" applyFill="1" applyBorder="1" applyAlignment="1">
      <alignment horizontal="center" vertical="center" wrapText="1"/>
    </xf>
    <xf numFmtId="0" fontId="21" fillId="20" borderId="1" xfId="0" applyFont="1" applyFill="1" applyBorder="1" applyAlignment="1">
      <alignment horizontal="center" vertical="center" wrapText="1"/>
    </xf>
    <xf numFmtId="0" fontId="10" fillId="21" borderId="1" xfId="0" applyFont="1" applyFill="1" applyBorder="1" applyAlignment="1">
      <alignment horizontal="center" vertical="center" wrapText="1"/>
    </xf>
    <xf numFmtId="0" fontId="4" fillId="0" borderId="0" xfId="0" applyFont="1" applyFill="1" applyBorder="1" applyAlignment="1">
      <alignment horizontal="justify" wrapText="1"/>
    </xf>
    <xf numFmtId="0" fontId="10" fillId="6" borderId="10" xfId="0" applyFont="1" applyFill="1" applyBorder="1" applyAlignment="1">
      <alignment horizontal="center" vertical="center" wrapText="1"/>
    </xf>
    <xf numFmtId="0" fontId="10" fillId="6" borderId="11" xfId="0" applyFont="1" applyFill="1" applyBorder="1" applyAlignment="1">
      <alignment horizontal="center" vertical="center" wrapText="1"/>
    </xf>
    <xf numFmtId="14" fontId="10" fillId="0" borderId="0" xfId="0" applyNumberFormat="1" applyFont="1" applyFill="1" applyBorder="1" applyAlignment="1">
      <alignment horizontal="center"/>
    </xf>
    <xf numFmtId="0" fontId="11" fillId="15" borderId="10" xfId="0" applyFont="1" applyFill="1" applyBorder="1" applyAlignment="1">
      <alignment horizontal="center" vertical="center" wrapText="1"/>
    </xf>
    <xf numFmtId="0" fontId="11" fillId="15" borderId="11" xfId="0" applyFont="1" applyFill="1" applyBorder="1" applyAlignment="1">
      <alignment horizontal="center" vertical="center" wrapText="1"/>
    </xf>
    <xf numFmtId="0" fontId="11" fillId="15" borderId="1" xfId="0" applyFont="1" applyFill="1" applyBorder="1" applyAlignment="1">
      <alignment horizontal="justify" vertical="center"/>
    </xf>
    <xf numFmtId="0" fontId="11" fillId="21" borderId="1" xfId="0" applyFont="1" applyFill="1" applyBorder="1" applyAlignment="1">
      <alignment horizontal="center" vertical="center" wrapText="1"/>
    </xf>
    <xf numFmtId="0" fontId="11" fillId="15" borderId="1" xfId="0" applyFont="1" applyFill="1" applyBorder="1" applyAlignment="1">
      <alignment horizontal="center" vertical="center" wrapText="1"/>
    </xf>
    <xf numFmtId="0" fontId="11" fillId="7" borderId="1" xfId="0" applyFont="1" applyFill="1" applyBorder="1" applyAlignment="1">
      <alignment horizontal="center" vertical="center" wrapText="1"/>
    </xf>
    <xf numFmtId="0" fontId="11" fillId="15" borderId="1" xfId="0" applyFont="1" applyFill="1" applyBorder="1" applyAlignment="1">
      <alignment horizontal="justify" vertical="center" wrapText="1"/>
    </xf>
    <xf numFmtId="0" fontId="10" fillId="14" borderId="1" xfId="0" applyFont="1" applyFill="1" applyBorder="1" applyAlignment="1">
      <alignment horizontal="center" vertical="center" wrapText="1"/>
    </xf>
    <xf numFmtId="1" fontId="10" fillId="14" borderId="1" xfId="0" applyNumberFormat="1" applyFont="1" applyFill="1" applyBorder="1" applyAlignment="1">
      <alignment horizontal="center" vertical="center" wrapText="1"/>
    </xf>
    <xf numFmtId="0" fontId="10" fillId="18" borderId="1" xfId="0" applyFont="1" applyFill="1" applyBorder="1" applyAlignment="1">
      <alignment horizontal="center" vertical="center" wrapText="1"/>
    </xf>
    <xf numFmtId="0" fontId="10" fillId="5" borderId="1" xfId="0" applyFont="1" applyFill="1" applyBorder="1" applyAlignment="1">
      <alignment horizontal="center" vertical="center" wrapText="1"/>
    </xf>
    <xf numFmtId="0" fontId="10" fillId="5" borderId="1" xfId="0" applyFont="1" applyFill="1" applyBorder="1" applyAlignment="1">
      <alignment horizontal="justify" vertical="center"/>
    </xf>
    <xf numFmtId="0" fontId="23" fillId="20" borderId="1" xfId="0" applyFont="1" applyFill="1" applyBorder="1" applyAlignment="1">
      <alignment horizontal="center" vertical="center" wrapText="1"/>
    </xf>
    <xf numFmtId="0" fontId="21" fillId="20" borderId="1" xfId="0" applyFont="1" applyFill="1" applyBorder="1" applyAlignment="1">
      <alignment horizontal="center" vertical="center" wrapText="1"/>
    </xf>
    <xf numFmtId="0" fontId="10" fillId="14" borderId="10" xfId="0" applyFont="1" applyFill="1" applyBorder="1" applyAlignment="1">
      <alignment horizontal="center" vertical="center" wrapText="1"/>
    </xf>
    <xf numFmtId="0" fontId="10" fillId="14" borderId="13" xfId="0" applyFont="1" applyFill="1" applyBorder="1" applyAlignment="1">
      <alignment horizontal="center" vertical="center" wrapText="1"/>
    </xf>
    <xf numFmtId="0" fontId="10" fillId="14" borderId="11" xfId="0" applyFont="1" applyFill="1" applyBorder="1" applyAlignment="1">
      <alignment horizontal="center" vertical="center" wrapText="1"/>
    </xf>
    <xf numFmtId="0" fontId="9" fillId="14" borderId="10" xfId="0" applyFont="1" applyFill="1" applyBorder="1" applyAlignment="1">
      <alignment horizontal="center" vertical="center" textRotation="90" wrapText="1"/>
    </xf>
    <xf numFmtId="0" fontId="9" fillId="14" borderId="13" xfId="0" applyFont="1" applyFill="1" applyBorder="1" applyAlignment="1">
      <alignment horizontal="center" vertical="center" textRotation="90" wrapText="1"/>
    </xf>
    <xf numFmtId="0" fontId="10" fillId="14" borderId="10" xfId="0" applyFont="1" applyFill="1" applyBorder="1" applyAlignment="1">
      <alignment horizontal="justify" vertical="center"/>
    </xf>
    <xf numFmtId="0" fontId="10" fillId="14" borderId="13" xfId="0" applyFont="1" applyFill="1" applyBorder="1" applyAlignment="1">
      <alignment horizontal="justify" vertical="center"/>
    </xf>
    <xf numFmtId="0" fontId="10" fillId="14" borderId="11" xfId="0" applyFont="1" applyFill="1" applyBorder="1" applyAlignment="1">
      <alignment horizontal="justify" vertical="center"/>
    </xf>
    <xf numFmtId="0" fontId="10" fillId="14" borderId="1" xfId="0" applyFont="1" applyFill="1" applyBorder="1" applyAlignment="1">
      <alignment horizontal="justify" vertical="center"/>
    </xf>
    <xf numFmtId="0" fontId="4" fillId="0" borderId="3" xfId="0" applyFont="1" applyBorder="1" applyAlignment="1">
      <alignment horizontal="center" wrapText="1"/>
    </xf>
    <xf numFmtId="0" fontId="4" fillId="0" borderId="9" xfId="0" applyFont="1" applyBorder="1" applyAlignment="1">
      <alignment horizontal="center" wrapText="1"/>
    </xf>
    <xf numFmtId="0" fontId="4" fillId="0" borderId="5" xfId="0" applyFont="1" applyBorder="1" applyAlignment="1">
      <alignment horizontal="center" wrapText="1"/>
    </xf>
    <xf numFmtId="0" fontId="4" fillId="0" borderId="12" xfId="0" applyFont="1" applyBorder="1" applyAlignment="1">
      <alignment horizontal="center" wrapText="1"/>
    </xf>
    <xf numFmtId="0" fontId="4" fillId="0" borderId="14" xfId="0" applyFont="1" applyBorder="1" applyAlignment="1">
      <alignment horizontal="center" wrapText="1"/>
    </xf>
    <xf numFmtId="0" fontId="4" fillId="0" borderId="15" xfId="0" applyFont="1" applyBorder="1" applyAlignment="1">
      <alignment horizontal="center" wrapText="1"/>
    </xf>
    <xf numFmtId="0" fontId="22" fillId="20" borderId="1" xfId="0" applyFont="1" applyFill="1" applyBorder="1" applyAlignment="1">
      <alignment horizontal="center" vertical="center" wrapText="1"/>
    </xf>
    <xf numFmtId="0" fontId="21" fillId="20" borderId="10" xfId="0" applyFont="1" applyFill="1" applyBorder="1" applyAlignment="1">
      <alignment horizontal="center" vertical="center" wrapText="1"/>
    </xf>
    <xf numFmtId="0" fontId="21" fillId="20" borderId="11" xfId="0" applyFont="1" applyFill="1" applyBorder="1" applyAlignment="1">
      <alignment horizontal="center" vertical="center" wrapText="1"/>
    </xf>
    <xf numFmtId="0" fontId="21" fillId="20" borderId="1" xfId="0" applyFont="1" applyFill="1" applyBorder="1" applyAlignment="1">
      <alignment horizontal="center" vertical="center"/>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21" fillId="20" borderId="13" xfId="0" applyFont="1" applyFill="1" applyBorder="1" applyAlignment="1">
      <alignment horizontal="center" vertical="center" wrapText="1"/>
    </xf>
    <xf numFmtId="0" fontId="9" fillId="5" borderId="10" xfId="0" applyFont="1" applyFill="1" applyBorder="1" applyAlignment="1">
      <alignment horizontal="center" vertical="center" textRotation="90" wrapText="1"/>
    </xf>
    <xf numFmtId="0" fontId="9" fillId="5" borderId="13" xfId="0" applyFont="1" applyFill="1" applyBorder="1" applyAlignment="1">
      <alignment horizontal="center" vertical="center" textRotation="90" wrapText="1"/>
    </xf>
    <xf numFmtId="0" fontId="9" fillId="5" borderId="11" xfId="0" applyFont="1" applyFill="1" applyBorder="1" applyAlignment="1">
      <alignment horizontal="center" vertical="center" textRotation="90" wrapText="1"/>
    </xf>
    <xf numFmtId="0" fontId="10" fillId="5" borderId="10" xfId="0" applyFont="1" applyFill="1" applyBorder="1" applyAlignment="1">
      <alignment horizontal="center" vertical="center" wrapText="1"/>
    </xf>
    <xf numFmtId="0" fontId="10" fillId="5" borderId="11" xfId="0" applyFont="1" applyFill="1" applyBorder="1" applyAlignment="1">
      <alignment horizontal="center" vertical="center" wrapText="1"/>
    </xf>
    <xf numFmtId="0" fontId="11" fillId="14" borderId="1" xfId="0" applyFont="1" applyFill="1" applyBorder="1" applyAlignment="1">
      <alignment horizontal="center" vertical="center" wrapText="1"/>
    </xf>
    <xf numFmtId="0" fontId="10" fillId="18" borderId="1" xfId="0" applyFont="1" applyFill="1" applyBorder="1" applyAlignment="1">
      <alignment horizontal="justify" vertical="center"/>
    </xf>
    <xf numFmtId="0" fontId="10" fillId="5" borderId="13" xfId="0" applyFont="1" applyFill="1" applyBorder="1" applyAlignment="1">
      <alignment horizontal="center" vertical="center" wrapText="1"/>
    </xf>
    <xf numFmtId="0" fontId="10" fillId="5" borderId="10" xfId="0" applyFont="1" applyFill="1" applyBorder="1" applyAlignment="1">
      <alignment horizontal="justify" vertical="center" wrapText="1"/>
    </xf>
    <xf numFmtId="0" fontId="10" fillId="5" borderId="13" xfId="0" applyFont="1" applyFill="1" applyBorder="1" applyAlignment="1">
      <alignment horizontal="justify" vertical="center" wrapText="1"/>
    </xf>
    <xf numFmtId="0" fontId="10" fillId="5" borderId="11" xfId="0" applyFont="1" applyFill="1" applyBorder="1" applyAlignment="1">
      <alignment horizontal="justify" vertical="center" wrapText="1"/>
    </xf>
    <xf numFmtId="0" fontId="10" fillId="14" borderId="10" xfId="0" applyFont="1" applyFill="1" applyBorder="1" applyAlignment="1">
      <alignment horizontal="justify" vertical="center" wrapText="1"/>
    </xf>
    <xf numFmtId="0" fontId="10" fillId="14" borderId="13" xfId="0" applyFont="1" applyFill="1" applyBorder="1" applyAlignment="1">
      <alignment horizontal="justify" vertical="center" wrapText="1"/>
    </xf>
    <xf numFmtId="0" fontId="10" fillId="14" borderId="11" xfId="0" applyFont="1" applyFill="1" applyBorder="1" applyAlignment="1">
      <alignment horizontal="justify" vertical="center" wrapText="1"/>
    </xf>
    <xf numFmtId="0" fontId="10" fillId="18" borderId="10" xfId="0" applyFont="1" applyFill="1" applyBorder="1" applyAlignment="1">
      <alignment horizontal="center" vertical="center" wrapText="1"/>
    </xf>
    <xf numFmtId="0" fontId="10" fillId="18" borderId="13" xfId="0" applyFont="1" applyFill="1" applyBorder="1" applyAlignment="1">
      <alignment horizontal="center" vertical="center" wrapText="1"/>
    </xf>
    <xf numFmtId="0" fontId="10" fillId="18" borderId="11" xfId="0" applyFont="1" applyFill="1" applyBorder="1" applyAlignment="1">
      <alignment horizontal="center" vertical="center" wrapText="1"/>
    </xf>
    <xf numFmtId="0" fontId="10" fillId="6" borderId="1" xfId="0" applyFont="1" applyFill="1" applyBorder="1" applyAlignment="1">
      <alignment horizontal="center" vertical="center" wrapText="1"/>
    </xf>
    <xf numFmtId="0" fontId="10" fillId="21" borderId="1" xfId="0" applyFont="1" applyFill="1" applyBorder="1" applyAlignment="1">
      <alignment horizontal="center" vertical="center" wrapText="1"/>
    </xf>
    <xf numFmtId="0" fontId="10" fillId="14" borderId="1" xfId="0" applyFont="1" applyFill="1" applyBorder="1" applyAlignment="1">
      <alignment horizontal="justify" vertical="center" wrapText="1"/>
    </xf>
    <xf numFmtId="0" fontId="11" fillId="15" borderId="13" xfId="0" applyFont="1" applyFill="1" applyBorder="1" applyAlignment="1">
      <alignment horizontal="center" vertical="center" wrapText="1"/>
    </xf>
    <xf numFmtId="0" fontId="10" fillId="21" borderId="10" xfId="0" applyFont="1" applyFill="1" applyBorder="1" applyAlignment="1">
      <alignment horizontal="center" vertical="center" wrapText="1"/>
    </xf>
    <xf numFmtId="0" fontId="10" fillId="21" borderId="13" xfId="0" applyFont="1" applyFill="1" applyBorder="1" applyAlignment="1">
      <alignment horizontal="center" vertical="center" wrapText="1"/>
    </xf>
    <xf numFmtId="0" fontId="10" fillId="21" borderId="11" xfId="0" applyFont="1" applyFill="1" applyBorder="1" applyAlignment="1">
      <alignment horizontal="center" vertical="center" wrapText="1"/>
    </xf>
    <xf numFmtId="0" fontId="10" fillId="5" borderId="10" xfId="0" applyFont="1" applyFill="1" applyBorder="1" applyAlignment="1">
      <alignment horizontal="justify" vertical="center"/>
    </xf>
    <xf numFmtId="0" fontId="10" fillId="5" borderId="11" xfId="0" applyFont="1" applyFill="1" applyBorder="1" applyAlignment="1">
      <alignment horizontal="justify" vertical="center"/>
    </xf>
    <xf numFmtId="0" fontId="11" fillId="19" borderId="10" xfId="0" applyFont="1" applyFill="1" applyBorder="1" applyAlignment="1">
      <alignment horizontal="center" vertical="center" wrapText="1"/>
    </xf>
    <xf numFmtId="0" fontId="11" fillId="19" borderId="11" xfId="0" applyFont="1" applyFill="1" applyBorder="1" applyAlignment="1">
      <alignment horizontal="center" vertical="center" wrapText="1"/>
    </xf>
    <xf numFmtId="0" fontId="14" fillId="15" borderId="1" xfId="0" applyFont="1" applyFill="1" applyBorder="1" applyAlignment="1">
      <alignment horizontal="center" vertical="center" textRotation="90" wrapText="1"/>
    </xf>
    <xf numFmtId="0" fontId="14" fillId="7" borderId="1" xfId="0" applyFont="1" applyFill="1" applyBorder="1" applyAlignment="1">
      <alignment horizontal="center" vertical="center" textRotation="90" wrapText="1"/>
    </xf>
    <xf numFmtId="0" fontId="10" fillId="6" borderId="13" xfId="0" applyFont="1" applyFill="1" applyBorder="1" applyAlignment="1">
      <alignment horizontal="center" vertical="center" wrapText="1"/>
    </xf>
    <xf numFmtId="0" fontId="20" fillId="19" borderId="10" xfId="0" applyFont="1" applyFill="1" applyBorder="1" applyAlignment="1">
      <alignment horizontal="center" vertical="center" textRotation="90" wrapText="1"/>
    </xf>
    <xf numFmtId="0" fontId="20" fillId="19" borderId="11" xfId="0" applyFont="1" applyFill="1" applyBorder="1" applyAlignment="1">
      <alignment horizontal="center" vertical="center" textRotation="90" wrapText="1"/>
    </xf>
    <xf numFmtId="0" fontId="9" fillId="6" borderId="10" xfId="0" applyFont="1" applyFill="1" applyBorder="1" applyAlignment="1">
      <alignment horizontal="center" vertical="center" textRotation="90" wrapText="1"/>
    </xf>
    <xf numFmtId="0" fontId="9" fillId="6" borderId="13" xfId="0" applyFont="1" applyFill="1" applyBorder="1" applyAlignment="1">
      <alignment horizontal="center" vertical="center" textRotation="90" wrapText="1"/>
    </xf>
    <xf numFmtId="0" fontId="9" fillId="6" borderId="11" xfId="0" applyFont="1" applyFill="1" applyBorder="1" applyAlignment="1">
      <alignment horizontal="center" vertical="center" textRotation="90" wrapText="1"/>
    </xf>
    <xf numFmtId="0" fontId="9" fillId="18" borderId="1" xfId="0" applyFont="1" applyFill="1" applyBorder="1" applyAlignment="1">
      <alignment horizontal="center" vertical="center" textRotation="90" wrapText="1"/>
    </xf>
    <xf numFmtId="0" fontId="0" fillId="6" borderId="13" xfId="0" applyFill="1" applyBorder="1"/>
    <xf numFmtId="0" fontId="0" fillId="0" borderId="31" xfId="0" applyFont="1" applyBorder="1" applyAlignment="1">
      <alignment horizontal="center" vertical="center" wrapText="1"/>
    </xf>
    <xf numFmtId="0" fontId="0" fillId="0" borderId="33" xfId="0" applyFont="1" applyBorder="1" applyAlignment="1">
      <alignment horizontal="center" vertical="center" wrapText="1"/>
    </xf>
    <xf numFmtId="0" fontId="0" fillId="0" borderId="1" xfId="0" applyFill="1"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1" xfId="0" applyBorder="1" applyAlignment="1">
      <alignment horizontal="center" vertical="center" wrapText="1"/>
    </xf>
    <xf numFmtId="0" fontId="0" fillId="0" borderId="32" xfId="0" applyFont="1" applyBorder="1" applyAlignment="1">
      <alignment horizontal="center" vertical="center" wrapText="1"/>
    </xf>
    <xf numFmtId="0" fontId="6" fillId="17" borderId="19" xfId="0" applyFont="1" applyFill="1" applyBorder="1" applyAlignment="1">
      <alignment horizontal="center" vertical="center" wrapText="1"/>
    </xf>
    <xf numFmtId="0" fontId="6" fillId="17" borderId="1" xfId="0" applyFont="1" applyFill="1" applyBorder="1" applyAlignment="1">
      <alignment horizontal="center" vertical="center" wrapText="1"/>
    </xf>
    <xf numFmtId="0" fontId="6" fillId="17" borderId="20" xfId="0" applyFont="1" applyFill="1" applyBorder="1" applyAlignment="1">
      <alignment horizontal="center" vertical="center" wrapText="1"/>
    </xf>
    <xf numFmtId="0" fontId="0" fillId="0" borderId="27" xfId="0" applyFill="1" applyBorder="1" applyAlignment="1">
      <alignment horizontal="center" vertical="center" wrapText="1"/>
    </xf>
    <xf numFmtId="0" fontId="0" fillId="0" borderId="28" xfId="0" applyFill="1" applyBorder="1" applyAlignment="1">
      <alignment horizontal="center" vertical="center" wrapText="1"/>
    </xf>
    <xf numFmtId="0" fontId="8" fillId="16" borderId="16" xfId="0" applyFont="1" applyFill="1" applyBorder="1" applyAlignment="1">
      <alignment horizontal="center" vertical="center" wrapText="1"/>
    </xf>
    <xf numFmtId="0" fontId="8" fillId="16" borderId="17" xfId="0" applyFont="1" applyFill="1" applyBorder="1" applyAlignment="1">
      <alignment horizontal="center" vertical="center" wrapText="1"/>
    </xf>
    <xf numFmtId="0" fontId="8" fillId="16" borderId="18" xfId="0" applyFont="1" applyFill="1" applyBorder="1" applyAlignment="1">
      <alignment horizontal="center" vertical="center" wrapText="1"/>
    </xf>
    <xf numFmtId="0" fontId="8" fillId="16" borderId="19" xfId="0" applyFont="1" applyFill="1" applyBorder="1" applyAlignment="1">
      <alignment horizontal="center" vertical="center" wrapText="1"/>
    </xf>
    <xf numFmtId="0" fontId="8" fillId="16" borderId="1" xfId="0" applyFont="1" applyFill="1" applyBorder="1" applyAlignment="1">
      <alignment horizontal="center" vertical="center" wrapText="1"/>
    </xf>
    <xf numFmtId="0" fontId="8" fillId="16" borderId="20" xfId="0" applyFont="1" applyFill="1" applyBorder="1" applyAlignment="1">
      <alignment horizontal="center" vertical="center" wrapText="1"/>
    </xf>
    <xf numFmtId="0" fontId="0" fillId="0" borderId="1" xfId="0" applyBorder="1" applyAlignment="1">
      <alignment horizontal="center" vertical="center"/>
    </xf>
    <xf numFmtId="0" fontId="0" fillId="0" borderId="31" xfId="0" applyBorder="1" applyAlignment="1">
      <alignment horizontal="center" vertical="center" wrapText="1"/>
    </xf>
    <xf numFmtId="0" fontId="0" fillId="0" borderId="33" xfId="0" applyBorder="1" applyAlignment="1">
      <alignment horizontal="center" vertical="center" wrapText="1"/>
    </xf>
    <xf numFmtId="0" fontId="0" fillId="0" borderId="32" xfId="0" applyBorder="1" applyAlignment="1">
      <alignment horizontal="center" vertical="center" wrapText="1"/>
    </xf>
    <xf numFmtId="0" fontId="4" fillId="0" borderId="1" xfId="0" applyFont="1" applyBorder="1" applyAlignment="1">
      <alignment horizontal="center" wrapText="1"/>
    </xf>
    <xf numFmtId="0" fontId="3" fillId="0" borderId="1" xfId="0" applyFont="1" applyBorder="1" applyAlignment="1">
      <alignment horizontal="center" vertical="center" wrapText="1"/>
    </xf>
    <xf numFmtId="0" fontId="6" fillId="9" borderId="24" xfId="0" applyFont="1" applyFill="1" applyBorder="1" applyAlignment="1">
      <alignment horizontal="center" vertical="center" wrapText="1"/>
    </xf>
    <xf numFmtId="0" fontId="6" fillId="9" borderId="25" xfId="0" applyFont="1" applyFill="1" applyBorder="1" applyAlignment="1">
      <alignment horizontal="center" vertical="center" wrapText="1"/>
    </xf>
    <xf numFmtId="0" fontId="6" fillId="9" borderId="26" xfId="0" applyFont="1" applyFill="1" applyBorder="1" applyAlignment="1">
      <alignment horizontal="center" vertical="center" wrapText="1"/>
    </xf>
    <xf numFmtId="0" fontId="0" fillId="0" borderId="22" xfId="0" applyBorder="1" applyAlignment="1">
      <alignment horizontal="center" vertical="center" wrapText="1"/>
    </xf>
    <xf numFmtId="0" fontId="0" fillId="0" borderId="17" xfId="0" applyBorder="1" applyAlignment="1">
      <alignment horizontal="center" vertical="center" wrapText="1"/>
    </xf>
    <xf numFmtId="0" fontId="6" fillId="17" borderId="32" xfId="0" applyFont="1" applyFill="1" applyBorder="1" applyAlignment="1">
      <alignment horizontal="center" vertical="center" wrapText="1"/>
    </xf>
    <xf numFmtId="0" fontId="6" fillId="17" borderId="11" xfId="0" applyFont="1" applyFill="1" applyBorder="1" applyAlignment="1">
      <alignment horizontal="center" vertical="center" wrapText="1"/>
    </xf>
    <xf numFmtId="0" fontId="6" fillId="17" borderId="36" xfId="0" applyFont="1" applyFill="1" applyBorder="1" applyAlignment="1">
      <alignment horizontal="center" vertical="center" wrapText="1"/>
    </xf>
    <xf numFmtId="0" fontId="6" fillId="17" borderId="31" xfId="0" applyFont="1" applyFill="1" applyBorder="1" applyAlignment="1">
      <alignment horizontal="center" vertical="center" wrapText="1"/>
    </xf>
    <xf numFmtId="0" fontId="6" fillId="17" borderId="10" xfId="0" applyFont="1" applyFill="1" applyBorder="1" applyAlignment="1">
      <alignment horizontal="center" vertical="center" wrapText="1"/>
    </xf>
    <xf numFmtId="0" fontId="6" fillId="17" borderId="35" xfId="0" applyFont="1" applyFill="1" applyBorder="1" applyAlignment="1">
      <alignment horizontal="center" vertical="center" wrapText="1"/>
    </xf>
    <xf numFmtId="0" fontId="0" fillId="0" borderId="16" xfId="0" applyBorder="1" applyAlignment="1">
      <alignment horizontal="center" vertical="center" wrapText="1"/>
    </xf>
    <xf numFmtId="0" fontId="0" fillId="0" borderId="19" xfId="0" applyBorder="1" applyAlignment="1">
      <alignment horizontal="center" vertical="center" wrapText="1"/>
    </xf>
    <xf numFmtId="0" fontId="7" fillId="0" borderId="16" xfId="0" applyFont="1" applyBorder="1" applyAlignment="1">
      <alignment horizontal="center"/>
    </xf>
    <xf numFmtId="0" fontId="7" fillId="0" borderId="17" xfId="0" applyFont="1" applyBorder="1" applyAlignment="1">
      <alignment horizontal="center"/>
    </xf>
    <xf numFmtId="0" fontId="7" fillId="0" borderId="18" xfId="0" applyFont="1" applyBorder="1" applyAlignment="1">
      <alignment horizontal="center"/>
    </xf>
    <xf numFmtId="0" fontId="0" fillId="0" borderId="29" xfId="0" applyBorder="1" applyAlignment="1">
      <alignment horizontal="center"/>
    </xf>
    <xf numFmtId="0" fontId="0" fillId="0" borderId="10"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lignment horizontal="center" vertical="center"/>
    </xf>
    <xf numFmtId="0" fontId="0" fillId="0" borderId="0" xfId="0" applyAlignment="1">
      <alignment horizontal="center"/>
    </xf>
    <xf numFmtId="0" fontId="0" fillId="0" borderId="27" xfId="0" applyBorder="1" applyAlignment="1">
      <alignment horizontal="center"/>
    </xf>
    <xf numFmtId="0" fontId="0" fillId="0" borderId="30" xfId="0" applyBorder="1" applyAlignment="1">
      <alignment horizontal="center"/>
    </xf>
    <xf numFmtId="0" fontId="0" fillId="0" borderId="28" xfId="0" applyBorder="1" applyAlignment="1">
      <alignment horizontal="center"/>
    </xf>
    <xf numFmtId="0" fontId="0" fillId="0" borderId="11" xfId="0" applyBorder="1" applyAlignment="1">
      <alignment horizontal="center" vertical="center" wrapText="1"/>
    </xf>
    <xf numFmtId="0" fontId="10" fillId="7" borderId="1" xfId="0" applyFont="1" applyFill="1" applyBorder="1" applyAlignment="1">
      <alignment horizontal="center" vertical="center" wrapText="1"/>
    </xf>
    <xf numFmtId="0" fontId="10" fillId="6" borderId="1" xfId="0" applyFont="1" applyFill="1" applyBorder="1" applyAlignment="1">
      <alignment horizontal="justify" vertical="center" wrapText="1"/>
    </xf>
    <xf numFmtId="0" fontId="0" fillId="0" borderId="30" xfId="0" applyBorder="1" applyAlignment="1">
      <alignment horizontal="center" vertical="center" wrapText="1"/>
    </xf>
    <xf numFmtId="0" fontId="0" fillId="0" borderId="29" xfId="0" applyBorder="1" applyAlignment="1">
      <alignment horizontal="center" vertical="center" wrapText="1"/>
    </xf>
    <xf numFmtId="0" fontId="10" fillId="2" borderId="1" xfId="0" applyFont="1" applyFill="1" applyBorder="1" applyAlignment="1">
      <alignment horizontal="center" vertical="center" wrapText="1"/>
    </xf>
    <xf numFmtId="0" fontId="10" fillId="11"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13" borderId="1" xfId="0" applyFont="1" applyFill="1" applyBorder="1" applyAlignment="1">
      <alignment horizontal="center" vertical="center" wrapText="1"/>
    </xf>
    <xf numFmtId="0" fontId="10" fillId="12" borderId="1" xfId="0" applyFont="1" applyFill="1" applyBorder="1" applyAlignment="1">
      <alignment horizontal="center" vertical="center" wrapText="1"/>
    </xf>
    <xf numFmtId="0" fontId="10" fillId="8" borderId="1" xfId="0" applyFont="1" applyFill="1" applyBorder="1" applyAlignment="1">
      <alignment horizontal="center" vertical="center" wrapText="1"/>
    </xf>
    <xf numFmtId="0" fontId="4" fillId="0" borderId="0" xfId="0" applyFont="1" applyFill="1" applyBorder="1" applyAlignment="1">
      <alignment vertical="center" wrapText="1"/>
    </xf>
    <xf numFmtId="0" fontId="8" fillId="16" borderId="38" xfId="0" applyFont="1" applyFill="1" applyBorder="1" applyAlignment="1">
      <alignment horizontal="center" vertical="center" wrapText="1"/>
    </xf>
    <xf numFmtId="0" fontId="8" fillId="16" borderId="5" xfId="0" applyFont="1" applyFill="1" applyBorder="1" applyAlignment="1">
      <alignment horizontal="center" vertical="center" wrapText="1"/>
    </xf>
    <xf numFmtId="0" fontId="0" fillId="0" borderId="0" xfId="0" applyAlignment="1">
      <alignment wrapText="1"/>
    </xf>
    <xf numFmtId="0" fontId="0" fillId="0" borderId="0" xfId="0" applyAlignment="1">
      <alignment horizontal="justify" wrapText="1"/>
    </xf>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colors>
    <mruColors>
      <color rgb="FF00FF00"/>
      <color rgb="FF9933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141968</xdr:colOff>
      <xdr:row>0</xdr:row>
      <xdr:rowOff>95251</xdr:rowOff>
    </xdr:from>
    <xdr:to>
      <xdr:col>1</xdr:col>
      <xdr:colOff>1287234</xdr:colOff>
      <xdr:row>4</xdr:row>
      <xdr:rowOff>358822</xdr:rowOff>
    </xdr:to>
    <xdr:pic>
      <xdr:nvPicPr>
        <xdr:cNvPr id="2" name="1 Imagen"/>
        <xdr:cNvPicPr/>
      </xdr:nvPicPr>
      <xdr:blipFill>
        <a:blip xmlns:r="http://schemas.openxmlformats.org/officeDocument/2006/relationships" r:embed="rId1"/>
        <a:srcRect/>
        <a:stretch>
          <a:fillRect/>
        </a:stretch>
      </xdr:blipFill>
      <xdr:spPr bwMode="auto">
        <a:xfrm>
          <a:off x="141968" y="95251"/>
          <a:ext cx="2478766" cy="117797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73025</xdr:colOff>
      <xdr:row>0</xdr:row>
      <xdr:rowOff>111125</xdr:rowOff>
    </xdr:from>
    <xdr:to>
      <xdr:col>1</xdr:col>
      <xdr:colOff>2233025</xdr:colOff>
      <xdr:row>4</xdr:row>
      <xdr:rowOff>285750</xdr:rowOff>
    </xdr:to>
    <xdr:pic>
      <xdr:nvPicPr>
        <xdr:cNvPr id="4" name="3 Imagen"/>
        <xdr:cNvPicPr/>
      </xdr:nvPicPr>
      <xdr:blipFill>
        <a:blip xmlns:r="http://schemas.openxmlformats.org/officeDocument/2006/relationships" r:embed="rId1"/>
        <a:srcRect/>
        <a:stretch>
          <a:fillRect/>
        </a:stretch>
      </xdr:blipFill>
      <xdr:spPr bwMode="auto">
        <a:xfrm>
          <a:off x="390525" y="111125"/>
          <a:ext cx="2160000" cy="9683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1"/>
  <sheetViews>
    <sheetView view="pageBreakPreview" topLeftCell="O1" zoomScale="85" zoomScaleNormal="85" zoomScaleSheetLayoutView="85" zoomScalePageLayoutView="75" workbookViewId="0">
      <pane ySplit="9" topLeftCell="A61" activePane="bottomLeft" state="frozen"/>
      <selection pane="bottomLeft" activeCell="V61" sqref="V61"/>
    </sheetView>
  </sheetViews>
  <sheetFormatPr baseColWidth="10" defaultColWidth="10.85546875" defaultRowHeight="15.75" x14ac:dyDescent="0.25"/>
  <cols>
    <col min="1" max="1" width="19.7109375" style="3" customWidth="1"/>
    <col min="2" max="2" width="21.85546875" style="66" customWidth="1"/>
    <col min="3" max="3" width="25.28515625" style="101" customWidth="1"/>
    <col min="4" max="4" width="21.5703125" style="99" customWidth="1"/>
    <col min="5" max="5" width="18" style="72" customWidth="1"/>
    <col min="6" max="6" width="11.5703125" style="72" customWidth="1"/>
    <col min="7" max="7" width="10.7109375" style="72" customWidth="1"/>
    <col min="8" max="8" width="15.140625" style="72" customWidth="1"/>
    <col min="9" max="9" width="17.5703125" style="72" customWidth="1"/>
    <col min="10" max="10" width="18" style="72" customWidth="1"/>
    <col min="11" max="11" width="10.85546875" style="72" customWidth="1"/>
    <col min="12" max="12" width="11" style="72" customWidth="1"/>
    <col min="13" max="13" width="16.140625" style="72" customWidth="1"/>
    <col min="14" max="15" width="8.42578125" style="72" customWidth="1"/>
    <col min="16" max="16" width="27.42578125" style="72" customWidth="1"/>
    <col min="17" max="17" width="56.7109375" style="72" customWidth="1"/>
    <col min="18" max="18" width="38.7109375" style="72" customWidth="1"/>
    <col min="19" max="19" width="34.42578125" style="100" customWidth="1"/>
    <col min="20" max="21" width="13.28515625" style="100" customWidth="1"/>
    <col min="22" max="22" width="63.28515625" style="72" customWidth="1"/>
    <col min="23" max="23" width="10.85546875" style="72"/>
    <col min="24" max="16384" width="10.85546875" style="2"/>
  </cols>
  <sheetData>
    <row r="1" spans="1:22" ht="16.5" customHeight="1" x14ac:dyDescent="0.25">
      <c r="A1" s="181"/>
      <c r="B1" s="182"/>
      <c r="C1" s="191" t="s">
        <v>179</v>
      </c>
      <c r="D1" s="192"/>
      <c r="E1" s="192"/>
      <c r="F1" s="192"/>
      <c r="G1" s="192"/>
      <c r="H1" s="192"/>
      <c r="I1" s="192"/>
      <c r="J1" s="192"/>
      <c r="K1" s="192"/>
      <c r="L1" s="192"/>
      <c r="M1" s="192"/>
      <c r="N1" s="192"/>
      <c r="O1" s="192"/>
      <c r="P1" s="192"/>
      <c r="Q1" s="192"/>
      <c r="R1" s="192"/>
      <c r="S1" s="192"/>
      <c r="T1" s="192"/>
      <c r="U1" s="193"/>
    </row>
    <row r="2" spans="1:22" ht="16.5" customHeight="1" thickBot="1" x14ac:dyDescent="0.3">
      <c r="A2" s="183"/>
      <c r="B2" s="184"/>
      <c r="C2" s="194"/>
      <c r="D2" s="195"/>
      <c r="E2" s="195"/>
      <c r="F2" s="195"/>
      <c r="G2" s="195"/>
      <c r="H2" s="195"/>
      <c r="I2" s="195"/>
      <c r="J2" s="195"/>
      <c r="K2" s="195"/>
      <c r="L2" s="195"/>
      <c r="M2" s="195"/>
      <c r="N2" s="195"/>
      <c r="O2" s="195"/>
      <c r="P2" s="195"/>
      <c r="Q2" s="195"/>
      <c r="R2" s="195"/>
      <c r="S2" s="195"/>
      <c r="T2" s="195"/>
      <c r="U2" s="196"/>
    </row>
    <row r="3" spans="1:22" ht="16.5" customHeight="1" x14ac:dyDescent="0.25">
      <c r="A3" s="183"/>
      <c r="B3" s="184"/>
      <c r="C3" s="191" t="s">
        <v>2</v>
      </c>
      <c r="D3" s="192"/>
      <c r="E3" s="192"/>
      <c r="F3" s="192"/>
      <c r="G3" s="192"/>
      <c r="H3" s="192"/>
      <c r="I3" s="192"/>
      <c r="J3" s="192"/>
      <c r="K3" s="192"/>
      <c r="L3" s="192"/>
      <c r="M3" s="192"/>
      <c r="N3" s="192"/>
      <c r="O3" s="192"/>
      <c r="P3" s="192"/>
      <c r="Q3" s="192"/>
      <c r="R3" s="192"/>
      <c r="S3" s="192"/>
      <c r="T3" s="192"/>
      <c r="U3" s="193"/>
    </row>
    <row r="4" spans="1:22" ht="16.5" customHeight="1" thickBot="1" x14ac:dyDescent="0.3">
      <c r="A4" s="183"/>
      <c r="B4" s="184"/>
      <c r="C4" s="194"/>
      <c r="D4" s="195"/>
      <c r="E4" s="195"/>
      <c r="F4" s="195"/>
      <c r="G4" s="195"/>
      <c r="H4" s="195"/>
      <c r="I4" s="195"/>
      <c r="J4" s="195"/>
      <c r="K4" s="195"/>
      <c r="L4" s="195"/>
      <c r="M4" s="195"/>
      <c r="N4" s="195"/>
      <c r="O4" s="195"/>
      <c r="P4" s="195"/>
      <c r="Q4" s="195"/>
      <c r="R4" s="195"/>
      <c r="S4" s="195"/>
      <c r="T4" s="195"/>
      <c r="U4" s="196"/>
    </row>
    <row r="5" spans="1:22" ht="36" customHeight="1" thickBot="1" x14ac:dyDescent="0.3">
      <c r="A5" s="185"/>
      <c r="B5" s="186"/>
      <c r="C5" s="197" t="s">
        <v>366</v>
      </c>
      <c r="D5" s="198"/>
      <c r="E5" s="198"/>
      <c r="F5" s="198"/>
      <c r="G5" s="198"/>
      <c r="H5" s="198"/>
      <c r="I5" s="198"/>
      <c r="J5" s="198"/>
      <c r="K5" s="198"/>
      <c r="L5" s="198"/>
      <c r="M5" s="198"/>
      <c r="N5" s="198"/>
      <c r="O5" s="198"/>
      <c r="P5" s="198"/>
      <c r="Q5" s="198"/>
      <c r="R5" s="198"/>
      <c r="S5" s="198"/>
      <c r="T5" s="198"/>
      <c r="U5" s="199"/>
    </row>
    <row r="6" spans="1:22" x14ac:dyDescent="0.25">
      <c r="A6" s="2"/>
      <c r="B6" s="65"/>
      <c r="C6" s="99"/>
    </row>
    <row r="7" spans="1:22" s="116" customFormat="1" ht="21.75" customHeight="1" x14ac:dyDescent="0.25">
      <c r="A7" s="171" t="s">
        <v>18</v>
      </c>
      <c r="B7" s="171"/>
      <c r="C7" s="171"/>
      <c r="D7" s="171"/>
      <c r="E7" s="171" t="s">
        <v>181</v>
      </c>
      <c r="F7" s="171"/>
      <c r="G7" s="171"/>
      <c r="H7" s="171"/>
      <c r="I7" s="188" t="s">
        <v>183</v>
      </c>
      <c r="J7" s="171" t="s">
        <v>184</v>
      </c>
      <c r="K7" s="171"/>
      <c r="L7" s="171"/>
      <c r="M7" s="171"/>
      <c r="N7" s="187" t="s">
        <v>19</v>
      </c>
      <c r="O7" s="187"/>
      <c r="P7" s="171" t="s">
        <v>526</v>
      </c>
      <c r="Q7" s="171"/>
      <c r="R7" s="171"/>
      <c r="S7" s="171"/>
      <c r="T7" s="171"/>
      <c r="U7" s="171"/>
      <c r="V7" s="188" t="s">
        <v>566</v>
      </c>
    </row>
    <row r="8" spans="1:22" s="117" customFormat="1" ht="36.75" customHeight="1" x14ac:dyDescent="0.25">
      <c r="A8" s="171" t="s">
        <v>21</v>
      </c>
      <c r="B8" s="188" t="s">
        <v>22</v>
      </c>
      <c r="C8" s="190" t="s">
        <v>20</v>
      </c>
      <c r="D8" s="190" t="s">
        <v>25</v>
      </c>
      <c r="E8" s="171" t="s">
        <v>0</v>
      </c>
      <c r="F8" s="171" t="s">
        <v>4</v>
      </c>
      <c r="G8" s="171" t="s">
        <v>334</v>
      </c>
      <c r="H8" s="171" t="s">
        <v>182</v>
      </c>
      <c r="I8" s="200"/>
      <c r="J8" s="171" t="s">
        <v>0</v>
      </c>
      <c r="K8" s="171" t="s">
        <v>4</v>
      </c>
      <c r="L8" s="171" t="s">
        <v>335</v>
      </c>
      <c r="M8" s="171" t="s">
        <v>182</v>
      </c>
      <c r="N8" s="170" t="s">
        <v>1</v>
      </c>
      <c r="O8" s="170"/>
      <c r="P8" s="171" t="s">
        <v>48</v>
      </c>
      <c r="Q8" s="171" t="s">
        <v>23</v>
      </c>
      <c r="R8" s="171" t="s">
        <v>46</v>
      </c>
      <c r="S8" s="171" t="s">
        <v>24</v>
      </c>
      <c r="T8" s="171" t="s">
        <v>47</v>
      </c>
      <c r="U8" s="171"/>
      <c r="V8" s="200"/>
    </row>
    <row r="9" spans="1:22" s="117" customFormat="1" ht="39.75" customHeight="1" x14ac:dyDescent="0.25">
      <c r="A9" s="171"/>
      <c r="B9" s="189"/>
      <c r="C9" s="190"/>
      <c r="D9" s="190"/>
      <c r="E9" s="171"/>
      <c r="F9" s="171"/>
      <c r="G9" s="171"/>
      <c r="H9" s="171"/>
      <c r="I9" s="189"/>
      <c r="J9" s="171"/>
      <c r="K9" s="171"/>
      <c r="L9" s="171"/>
      <c r="M9" s="171"/>
      <c r="N9" s="151" t="s">
        <v>176</v>
      </c>
      <c r="O9" s="151" t="s">
        <v>177</v>
      </c>
      <c r="P9" s="171"/>
      <c r="Q9" s="171"/>
      <c r="R9" s="171"/>
      <c r="S9" s="171"/>
      <c r="T9" s="152" t="s">
        <v>49</v>
      </c>
      <c r="U9" s="152" t="s">
        <v>50</v>
      </c>
      <c r="V9" s="189"/>
    </row>
    <row r="10" spans="1:22" s="72" customFormat="1" ht="107.25" customHeight="1" x14ac:dyDescent="0.25">
      <c r="A10" s="175" t="s">
        <v>139</v>
      </c>
      <c r="B10" s="180" t="s">
        <v>5</v>
      </c>
      <c r="C10" s="180" t="s">
        <v>116</v>
      </c>
      <c r="D10" s="180" t="s">
        <v>117</v>
      </c>
      <c r="E10" s="166">
        <v>3</v>
      </c>
      <c r="F10" s="166">
        <v>10</v>
      </c>
      <c r="G10" s="165">
        <f>E10*F10</f>
        <v>30</v>
      </c>
      <c r="H10" s="219" t="str">
        <f>IF(AND(G10&gt;1,G10&lt;=10),"BAJA",IF(AND(G10&gt;=10,G10&lt;=29),"MODERADA",IF(AND(G10&gt;=30,G10&lt;=59),"ALTA",IF(AND(G10&gt;=59,G10&lt;=100),"EXTREMA","N.A"))))</f>
        <v>ALTA</v>
      </c>
      <c r="I10" s="172" t="s">
        <v>395</v>
      </c>
      <c r="J10" s="172">
        <v>2</v>
      </c>
      <c r="K10" s="172">
        <v>5</v>
      </c>
      <c r="L10" s="165">
        <f>J10*K10</f>
        <v>10</v>
      </c>
      <c r="M10" s="165" t="str">
        <f>IF(AND(L10&gt;1,L10&lt;=10),"BAJA",IF(AND(L10&gt;=10,L10&lt;=29),"MODERADA",IF(AND(L10&gt;=30,L10&lt;=59),"ALTA",IF(AND(L10&gt;=59,L10&lt;=100),"EXTREMA","N.A"))))</f>
        <v>BAJA</v>
      </c>
      <c r="N10" s="165"/>
      <c r="O10" s="206" t="s">
        <v>6</v>
      </c>
      <c r="P10" s="118" t="s">
        <v>51</v>
      </c>
      <c r="Q10" s="119" t="s">
        <v>531</v>
      </c>
      <c r="R10" s="119" t="s">
        <v>391</v>
      </c>
      <c r="S10" s="120" t="s">
        <v>52</v>
      </c>
      <c r="T10" s="121">
        <v>44228</v>
      </c>
      <c r="U10" s="121">
        <v>44316</v>
      </c>
      <c r="V10" s="154" t="s">
        <v>530</v>
      </c>
    </row>
    <row r="11" spans="1:22" s="72" customFormat="1" ht="50.25" customHeight="1" x14ac:dyDescent="0.25">
      <c r="A11" s="176"/>
      <c r="B11" s="180"/>
      <c r="C11" s="180"/>
      <c r="D11" s="180"/>
      <c r="E11" s="166"/>
      <c r="F11" s="166"/>
      <c r="G11" s="165"/>
      <c r="H11" s="219"/>
      <c r="I11" s="173"/>
      <c r="J11" s="173"/>
      <c r="K11" s="173"/>
      <c r="L11" s="165"/>
      <c r="M11" s="165"/>
      <c r="N11" s="165"/>
      <c r="O11" s="206"/>
      <c r="P11" s="118" t="s">
        <v>51</v>
      </c>
      <c r="Q11" s="119" t="s">
        <v>495</v>
      </c>
      <c r="R11" s="119" t="s">
        <v>397</v>
      </c>
      <c r="S11" s="120" t="s">
        <v>29</v>
      </c>
      <c r="T11" s="121">
        <v>44228</v>
      </c>
      <c r="U11" s="121">
        <v>44285</v>
      </c>
      <c r="V11" s="154" t="s">
        <v>532</v>
      </c>
    </row>
    <row r="12" spans="1:22" s="72" customFormat="1" ht="156.75" customHeight="1" x14ac:dyDescent="0.25">
      <c r="A12" s="176"/>
      <c r="B12" s="180"/>
      <c r="C12" s="180"/>
      <c r="D12" s="180"/>
      <c r="E12" s="166"/>
      <c r="F12" s="166"/>
      <c r="G12" s="165"/>
      <c r="H12" s="219"/>
      <c r="I12" s="173"/>
      <c r="J12" s="173"/>
      <c r="K12" s="173"/>
      <c r="L12" s="165"/>
      <c r="M12" s="165"/>
      <c r="N12" s="165"/>
      <c r="O12" s="206"/>
      <c r="P12" s="118" t="s">
        <v>51</v>
      </c>
      <c r="Q12" s="119" t="s">
        <v>396</v>
      </c>
      <c r="R12" s="119" t="s">
        <v>398</v>
      </c>
      <c r="S12" s="120" t="s">
        <v>52</v>
      </c>
      <c r="T12" s="121">
        <v>44228</v>
      </c>
      <c r="U12" s="121">
        <v>44560</v>
      </c>
      <c r="V12" s="154" t="s">
        <v>536</v>
      </c>
    </row>
    <row r="13" spans="1:22" s="72" customFormat="1" ht="63.75" customHeight="1" x14ac:dyDescent="0.25">
      <c r="A13" s="176"/>
      <c r="B13" s="180"/>
      <c r="C13" s="180"/>
      <c r="D13" s="180"/>
      <c r="E13" s="166"/>
      <c r="F13" s="166"/>
      <c r="G13" s="165"/>
      <c r="H13" s="219"/>
      <c r="I13" s="173"/>
      <c r="J13" s="173"/>
      <c r="K13" s="173"/>
      <c r="L13" s="165"/>
      <c r="M13" s="165"/>
      <c r="N13" s="165"/>
      <c r="O13" s="206"/>
      <c r="P13" s="118" t="s">
        <v>51</v>
      </c>
      <c r="Q13" s="119" t="s">
        <v>285</v>
      </c>
      <c r="R13" s="119" t="s">
        <v>185</v>
      </c>
      <c r="S13" s="120" t="s">
        <v>186</v>
      </c>
      <c r="T13" s="121">
        <v>44228</v>
      </c>
      <c r="U13" s="121">
        <v>44560</v>
      </c>
      <c r="V13" s="154" t="s">
        <v>533</v>
      </c>
    </row>
    <row r="14" spans="1:22" s="72" customFormat="1" ht="81.75" customHeight="1" x14ac:dyDescent="0.25">
      <c r="A14" s="176"/>
      <c r="B14" s="180"/>
      <c r="C14" s="180"/>
      <c r="D14" s="180"/>
      <c r="E14" s="166"/>
      <c r="F14" s="166"/>
      <c r="G14" s="165"/>
      <c r="H14" s="219"/>
      <c r="I14" s="173"/>
      <c r="J14" s="173"/>
      <c r="K14" s="173"/>
      <c r="L14" s="165"/>
      <c r="M14" s="165"/>
      <c r="N14" s="165"/>
      <c r="O14" s="206"/>
      <c r="P14" s="118" t="s">
        <v>118</v>
      </c>
      <c r="Q14" s="119" t="s">
        <v>399</v>
      </c>
      <c r="R14" s="119" t="s">
        <v>400</v>
      </c>
      <c r="S14" s="120" t="s">
        <v>43</v>
      </c>
      <c r="T14" s="121">
        <v>44228</v>
      </c>
      <c r="U14" s="121">
        <v>44560</v>
      </c>
      <c r="V14" s="154" t="s">
        <v>533</v>
      </c>
    </row>
    <row r="15" spans="1:22" s="72" customFormat="1" ht="69" customHeight="1" x14ac:dyDescent="0.25">
      <c r="A15" s="176"/>
      <c r="B15" s="180"/>
      <c r="C15" s="180"/>
      <c r="D15" s="180"/>
      <c r="E15" s="166"/>
      <c r="F15" s="166"/>
      <c r="G15" s="165"/>
      <c r="H15" s="219"/>
      <c r="I15" s="173"/>
      <c r="J15" s="173"/>
      <c r="K15" s="173"/>
      <c r="L15" s="165"/>
      <c r="M15" s="165"/>
      <c r="N15" s="165"/>
      <c r="O15" s="206"/>
      <c r="P15" s="118" t="s">
        <v>118</v>
      </c>
      <c r="Q15" s="119" t="s">
        <v>402</v>
      </c>
      <c r="R15" s="119" t="s">
        <v>403</v>
      </c>
      <c r="S15" s="120" t="s">
        <v>401</v>
      </c>
      <c r="T15" s="121">
        <v>44228</v>
      </c>
      <c r="U15" s="121">
        <v>44560</v>
      </c>
      <c r="V15" s="72" t="s">
        <v>534</v>
      </c>
    </row>
    <row r="16" spans="1:22" s="72" customFormat="1" ht="61.5" customHeight="1" x14ac:dyDescent="0.25">
      <c r="A16" s="176"/>
      <c r="B16" s="180"/>
      <c r="C16" s="180"/>
      <c r="D16" s="180"/>
      <c r="E16" s="166"/>
      <c r="F16" s="166"/>
      <c r="G16" s="165"/>
      <c r="H16" s="219"/>
      <c r="I16" s="173"/>
      <c r="J16" s="173"/>
      <c r="K16" s="173"/>
      <c r="L16" s="165"/>
      <c r="M16" s="165"/>
      <c r="N16" s="165"/>
      <c r="O16" s="206"/>
      <c r="P16" s="118" t="s">
        <v>118</v>
      </c>
      <c r="Q16" s="119" t="s">
        <v>404</v>
      </c>
      <c r="R16" s="119" t="s">
        <v>120</v>
      </c>
      <c r="S16" s="120" t="s">
        <v>119</v>
      </c>
      <c r="T16" s="121">
        <v>44228</v>
      </c>
      <c r="U16" s="121">
        <v>44316</v>
      </c>
      <c r="V16" s="72" t="s">
        <v>535</v>
      </c>
    </row>
    <row r="17" spans="1:22" s="72" customFormat="1" ht="92.25" customHeight="1" x14ac:dyDescent="0.25">
      <c r="A17" s="176"/>
      <c r="B17" s="180" t="s">
        <v>405</v>
      </c>
      <c r="C17" s="220" t="s">
        <v>496</v>
      </c>
      <c r="D17" s="180" t="s">
        <v>153</v>
      </c>
      <c r="E17" s="166">
        <f>Hoja2!AL7</f>
        <v>1</v>
      </c>
      <c r="F17" s="166">
        <f>Hoja2!AJ7</f>
        <v>5</v>
      </c>
      <c r="G17" s="166">
        <f>E17*F17</f>
        <v>5</v>
      </c>
      <c r="H17" s="165" t="str">
        <f>IF(AND(G17&gt;1,G17&lt;=10),"BAJA",IF(AND(G17&gt;=10,G17&lt;=29),"MODERADA",IF(AND(G17&gt;=30,G17&lt;=59),"ALTA",IF(AND(G17&gt;=59,G17&lt;=100),"EXTREMA","N.A"))))</f>
        <v>BAJA</v>
      </c>
      <c r="I17" s="172" t="s">
        <v>415</v>
      </c>
      <c r="J17" s="172">
        <v>1</v>
      </c>
      <c r="K17" s="172">
        <v>5</v>
      </c>
      <c r="L17" s="166">
        <f>J17*K17</f>
        <v>5</v>
      </c>
      <c r="M17" s="165" t="str">
        <f>IF(AND(L17&gt;1,L17&lt;=10),"BAJA",IF(AND(L17&gt;=10,L17&lt;=29),"MODERADA",IF(AND(L17&gt;=30,L17&lt;=59),"ALTA",IF(AND(L17&gt;=59,L17&lt;=100),"EXTREMA","N.A"))))</f>
        <v>BAJA</v>
      </c>
      <c r="N17" s="165" t="s">
        <v>6</v>
      </c>
      <c r="O17" s="165"/>
      <c r="P17" s="118" t="s">
        <v>51</v>
      </c>
      <c r="Q17" s="119" t="s">
        <v>406</v>
      </c>
      <c r="R17" s="119" t="s">
        <v>328</v>
      </c>
      <c r="S17" s="120" t="s">
        <v>187</v>
      </c>
      <c r="T17" s="121">
        <v>44228</v>
      </c>
      <c r="U17" s="121">
        <v>44377</v>
      </c>
      <c r="V17" s="72" t="s">
        <v>537</v>
      </c>
    </row>
    <row r="18" spans="1:22" s="72" customFormat="1" ht="53.25" customHeight="1" x14ac:dyDescent="0.25">
      <c r="A18" s="176"/>
      <c r="B18" s="180"/>
      <c r="C18" s="220"/>
      <c r="D18" s="180"/>
      <c r="E18" s="166"/>
      <c r="F18" s="166"/>
      <c r="G18" s="166"/>
      <c r="H18" s="165"/>
      <c r="I18" s="173"/>
      <c r="J18" s="173"/>
      <c r="K18" s="173"/>
      <c r="L18" s="166"/>
      <c r="M18" s="165"/>
      <c r="N18" s="165"/>
      <c r="O18" s="165"/>
      <c r="P18" s="118" t="s">
        <v>51</v>
      </c>
      <c r="Q18" s="119" t="s">
        <v>408</v>
      </c>
      <c r="R18" s="119" t="s">
        <v>409</v>
      </c>
      <c r="S18" s="120" t="s">
        <v>187</v>
      </c>
      <c r="T18" s="121">
        <v>44228</v>
      </c>
      <c r="U18" s="121">
        <v>44377</v>
      </c>
      <c r="V18" s="72" t="s">
        <v>533</v>
      </c>
    </row>
    <row r="19" spans="1:22" s="72" customFormat="1" ht="49.5" customHeight="1" x14ac:dyDescent="0.25">
      <c r="A19" s="176"/>
      <c r="B19" s="180"/>
      <c r="C19" s="180"/>
      <c r="D19" s="180"/>
      <c r="E19" s="166"/>
      <c r="F19" s="166"/>
      <c r="G19" s="166"/>
      <c r="H19" s="165"/>
      <c r="I19" s="173"/>
      <c r="J19" s="173"/>
      <c r="K19" s="173"/>
      <c r="L19" s="166"/>
      <c r="M19" s="165"/>
      <c r="N19" s="165"/>
      <c r="O19" s="165"/>
      <c r="P19" s="118" t="s">
        <v>51</v>
      </c>
      <c r="Q19" s="119" t="s">
        <v>410</v>
      </c>
      <c r="R19" s="119" t="s">
        <v>411</v>
      </c>
      <c r="S19" s="120" t="s">
        <v>26</v>
      </c>
      <c r="T19" s="121">
        <v>44228</v>
      </c>
      <c r="U19" s="121">
        <v>44560</v>
      </c>
      <c r="V19" s="72" t="s">
        <v>533</v>
      </c>
    </row>
    <row r="20" spans="1:22" s="72" customFormat="1" ht="60.75" customHeight="1" x14ac:dyDescent="0.25">
      <c r="A20" s="176"/>
      <c r="B20" s="180"/>
      <c r="C20" s="180"/>
      <c r="D20" s="180"/>
      <c r="E20" s="166"/>
      <c r="F20" s="166"/>
      <c r="G20" s="166"/>
      <c r="H20" s="165"/>
      <c r="I20" s="174"/>
      <c r="J20" s="174"/>
      <c r="K20" s="174"/>
      <c r="L20" s="166"/>
      <c r="M20" s="165"/>
      <c r="N20" s="165"/>
      <c r="O20" s="165"/>
      <c r="P20" s="118" t="s">
        <v>53</v>
      </c>
      <c r="Q20" s="119" t="s">
        <v>412</v>
      </c>
      <c r="R20" s="119" t="s">
        <v>413</v>
      </c>
      <c r="S20" s="120" t="s">
        <v>414</v>
      </c>
      <c r="T20" s="121">
        <v>44228</v>
      </c>
      <c r="U20" s="121">
        <v>44560</v>
      </c>
      <c r="V20" s="72" t="s">
        <v>533</v>
      </c>
    </row>
    <row r="21" spans="1:22" s="72" customFormat="1" ht="53.25" customHeight="1" x14ac:dyDescent="0.25">
      <c r="A21" s="176"/>
      <c r="B21" s="220" t="s">
        <v>430</v>
      </c>
      <c r="C21" s="220" t="s">
        <v>429</v>
      </c>
      <c r="D21" s="180" t="s">
        <v>342</v>
      </c>
      <c r="E21" s="166">
        <v>3</v>
      </c>
      <c r="F21" s="165">
        <v>10</v>
      </c>
      <c r="G21" s="165">
        <f>E21*F21</f>
        <v>30</v>
      </c>
      <c r="H21" s="219" t="str">
        <f>IF(AND(G21&gt;1,G21&lt;=10),"BAJA",IF(AND(G21&gt;=10,G21&lt;=29),"MODERADA",IF(AND(G21&gt;=30,G21&lt;=59),"ALTA",IF(AND(G21&gt;=59,G21&lt;=100),"EXTREMA","N.A"))))</f>
        <v>ALTA</v>
      </c>
      <c r="I21" s="172" t="s">
        <v>191</v>
      </c>
      <c r="J21" s="172">
        <v>2</v>
      </c>
      <c r="K21" s="172">
        <v>5</v>
      </c>
      <c r="L21" s="165">
        <f>J21*K21</f>
        <v>10</v>
      </c>
      <c r="M21" s="165" t="str">
        <f>IF(AND(L21&gt;1,L21&lt;=10),"BAJA",IF(AND(L21&gt;=10,L21&lt;=29),"MODERADA",IF(AND(L21&gt;=30,L21&lt;=59),"ALTA",IF(AND(L21&gt;=59,L21&lt;=100),"EXTREMA","N.A"))))</f>
        <v>BAJA</v>
      </c>
      <c r="N21" s="165"/>
      <c r="O21" s="165" t="s">
        <v>6</v>
      </c>
      <c r="P21" s="118" t="s">
        <v>51</v>
      </c>
      <c r="Q21" s="119" t="s">
        <v>416</v>
      </c>
      <c r="R21" s="119" t="s">
        <v>424</v>
      </c>
      <c r="S21" s="120" t="s">
        <v>195</v>
      </c>
      <c r="T21" s="121">
        <v>44255</v>
      </c>
      <c r="U21" s="121">
        <v>44558</v>
      </c>
      <c r="V21" s="72" t="s">
        <v>533</v>
      </c>
    </row>
    <row r="22" spans="1:22" s="72" customFormat="1" ht="125.25" customHeight="1" x14ac:dyDescent="0.25">
      <c r="A22" s="176"/>
      <c r="B22" s="180"/>
      <c r="C22" s="180"/>
      <c r="D22" s="180"/>
      <c r="E22" s="166"/>
      <c r="F22" s="165"/>
      <c r="G22" s="165"/>
      <c r="H22" s="219"/>
      <c r="I22" s="173"/>
      <c r="J22" s="173"/>
      <c r="K22" s="173"/>
      <c r="L22" s="165"/>
      <c r="M22" s="165"/>
      <c r="N22" s="165"/>
      <c r="O22" s="165"/>
      <c r="P22" s="118" t="s">
        <v>84</v>
      </c>
      <c r="Q22" s="119" t="s">
        <v>417</v>
      </c>
      <c r="R22" s="119" t="s">
        <v>123</v>
      </c>
      <c r="S22" s="120" t="s">
        <v>29</v>
      </c>
      <c r="T22" s="121">
        <v>44255</v>
      </c>
      <c r="U22" s="121">
        <v>44375</v>
      </c>
      <c r="V22" s="72" t="s">
        <v>538</v>
      </c>
    </row>
    <row r="23" spans="1:22" s="72" customFormat="1" ht="73.5" customHeight="1" x14ac:dyDescent="0.25">
      <c r="A23" s="176"/>
      <c r="B23" s="180"/>
      <c r="C23" s="180"/>
      <c r="D23" s="180"/>
      <c r="E23" s="166"/>
      <c r="F23" s="165"/>
      <c r="G23" s="165"/>
      <c r="H23" s="219"/>
      <c r="I23" s="173"/>
      <c r="J23" s="173"/>
      <c r="K23" s="173"/>
      <c r="L23" s="165"/>
      <c r="M23" s="165"/>
      <c r="N23" s="165"/>
      <c r="O23" s="165"/>
      <c r="P23" s="118" t="s">
        <v>118</v>
      </c>
      <c r="Q23" s="119" t="s">
        <v>418</v>
      </c>
      <c r="R23" s="119" t="s">
        <v>192</v>
      </c>
      <c r="S23" s="120" t="s">
        <v>193</v>
      </c>
      <c r="T23" s="121">
        <v>44228</v>
      </c>
      <c r="U23" s="121">
        <v>44560</v>
      </c>
      <c r="V23" s="72" t="s">
        <v>533</v>
      </c>
    </row>
    <row r="24" spans="1:22" s="72" customFormat="1" ht="76.5" customHeight="1" x14ac:dyDescent="0.25">
      <c r="A24" s="176"/>
      <c r="B24" s="180"/>
      <c r="C24" s="180"/>
      <c r="D24" s="180"/>
      <c r="E24" s="166"/>
      <c r="F24" s="165"/>
      <c r="G24" s="165"/>
      <c r="H24" s="219"/>
      <c r="I24" s="174"/>
      <c r="J24" s="174"/>
      <c r="K24" s="174"/>
      <c r="L24" s="165"/>
      <c r="M24" s="165"/>
      <c r="N24" s="165"/>
      <c r="O24" s="165"/>
      <c r="P24" s="118" t="s">
        <v>53</v>
      </c>
      <c r="Q24" s="119" t="s">
        <v>419</v>
      </c>
      <c r="R24" s="119" t="s">
        <v>279</v>
      </c>
      <c r="S24" s="120" t="s">
        <v>194</v>
      </c>
      <c r="T24" s="121">
        <v>44228</v>
      </c>
      <c r="U24" s="121">
        <v>44316</v>
      </c>
      <c r="V24" s="72" t="s">
        <v>539</v>
      </c>
    </row>
    <row r="25" spans="1:22" s="72" customFormat="1" ht="66.75" customHeight="1" x14ac:dyDescent="0.25">
      <c r="A25" s="176"/>
      <c r="B25" s="180" t="s">
        <v>32</v>
      </c>
      <c r="C25" s="180" t="s">
        <v>71</v>
      </c>
      <c r="D25" s="180" t="s">
        <v>343</v>
      </c>
      <c r="E25" s="166">
        <v>2</v>
      </c>
      <c r="F25" s="165">
        <f>Hoja2!AM14</f>
        <v>10</v>
      </c>
      <c r="G25" s="166">
        <f>E25*F25</f>
        <v>20</v>
      </c>
      <c r="H25" s="165" t="str">
        <f>IF(AND(G25&gt;1,G25&lt;=10),"BAJA",IF(AND(G25&gt;=10,G25&lt;=29),"MODERADA",IF(AND(G25&gt;=30,G25&lt;=59),"ALTA",IF(AND(G25&gt;=59,G25&lt;=100),"EXTREMA","N.A"))))</f>
        <v>MODERADA</v>
      </c>
      <c r="I25" s="172" t="s">
        <v>198</v>
      </c>
      <c r="J25" s="166">
        <v>1</v>
      </c>
      <c r="K25" s="165">
        <v>10</v>
      </c>
      <c r="L25" s="166">
        <f>J25*K25</f>
        <v>10</v>
      </c>
      <c r="M25" s="165" t="str">
        <f>IF(AND(L25&gt;1,L25&lt;=10),"BAJA",IF(AND(L25&gt;=10,L25&lt;=29),"MODERADA",IF(AND(L25&gt;=30,L25&lt;=59),"ALTA",IF(AND(L25&gt;=59,L25&lt;=100),"EXTREMA","N.A"))))</f>
        <v>BAJA</v>
      </c>
      <c r="N25" s="165" t="s">
        <v>6</v>
      </c>
      <c r="O25" s="165"/>
      <c r="P25" s="118" t="s">
        <v>51</v>
      </c>
      <c r="Q25" s="119" t="s">
        <v>420</v>
      </c>
      <c r="R25" s="119" t="s">
        <v>112</v>
      </c>
      <c r="S25" s="120" t="s">
        <v>421</v>
      </c>
      <c r="T25" s="121">
        <v>44228</v>
      </c>
      <c r="U25" s="121">
        <v>44346</v>
      </c>
      <c r="V25" s="72" t="s">
        <v>533</v>
      </c>
    </row>
    <row r="26" spans="1:22" s="72" customFormat="1" ht="74.25" customHeight="1" x14ac:dyDescent="0.25">
      <c r="A26" s="176"/>
      <c r="B26" s="180"/>
      <c r="C26" s="180"/>
      <c r="D26" s="180"/>
      <c r="E26" s="166"/>
      <c r="F26" s="165"/>
      <c r="G26" s="166"/>
      <c r="H26" s="165"/>
      <c r="I26" s="173"/>
      <c r="J26" s="166"/>
      <c r="K26" s="165"/>
      <c r="L26" s="166"/>
      <c r="M26" s="165"/>
      <c r="N26" s="165"/>
      <c r="O26" s="165"/>
      <c r="P26" s="118" t="s">
        <v>118</v>
      </c>
      <c r="Q26" s="119" t="s">
        <v>286</v>
      </c>
      <c r="R26" s="119" t="s">
        <v>192</v>
      </c>
      <c r="S26" s="120" t="s">
        <v>422</v>
      </c>
      <c r="T26" s="121">
        <v>44228</v>
      </c>
      <c r="U26" s="121">
        <v>44560</v>
      </c>
      <c r="V26" s="72" t="s">
        <v>552</v>
      </c>
    </row>
    <row r="27" spans="1:22" s="72" customFormat="1" ht="85.5" customHeight="1" x14ac:dyDescent="0.25">
      <c r="A27" s="176"/>
      <c r="B27" s="180"/>
      <c r="C27" s="180"/>
      <c r="D27" s="180"/>
      <c r="E27" s="166"/>
      <c r="F27" s="165"/>
      <c r="G27" s="166"/>
      <c r="H27" s="165"/>
      <c r="I27" s="174"/>
      <c r="J27" s="166"/>
      <c r="K27" s="165"/>
      <c r="L27" s="166"/>
      <c r="M27" s="165"/>
      <c r="N27" s="165"/>
      <c r="O27" s="165"/>
      <c r="P27" s="118" t="s">
        <v>53</v>
      </c>
      <c r="Q27" s="119" t="s">
        <v>497</v>
      </c>
      <c r="R27" s="119" t="s">
        <v>199</v>
      </c>
      <c r="S27" s="120" t="s">
        <v>423</v>
      </c>
      <c r="T27" s="121">
        <v>44228</v>
      </c>
      <c r="U27" s="121">
        <v>44560</v>
      </c>
      <c r="V27" s="72" t="s">
        <v>533</v>
      </c>
    </row>
    <row r="28" spans="1:22" s="72" customFormat="1" ht="88.5" customHeight="1" x14ac:dyDescent="0.25">
      <c r="A28" s="176"/>
      <c r="B28" s="180" t="s">
        <v>431</v>
      </c>
      <c r="C28" s="180" t="s">
        <v>201</v>
      </c>
      <c r="D28" s="180" t="s">
        <v>344</v>
      </c>
      <c r="E28" s="165">
        <f>Hoja2!AL17</f>
        <v>2</v>
      </c>
      <c r="F28" s="165">
        <v>10</v>
      </c>
      <c r="G28" s="165">
        <f>+E28*F28</f>
        <v>20</v>
      </c>
      <c r="H28" s="165" t="str">
        <f>IF(AND(G28&gt;1,G28&lt;=10),"BAJA",IF(AND(G28&gt;=10,G28&lt;=29),"MODERADA",IF(AND(G28&gt;=30,G28&lt;=59),"ALTA",IF(AND(G28&gt;=59,G28&lt;=100),"EXTREMA","N.A"))))</f>
        <v>MODERADA</v>
      </c>
      <c r="I28" s="172" t="s">
        <v>203</v>
      </c>
      <c r="J28" s="172">
        <v>1</v>
      </c>
      <c r="K28" s="172">
        <v>10</v>
      </c>
      <c r="L28" s="165">
        <f>+J28*K28</f>
        <v>10</v>
      </c>
      <c r="M28" s="165" t="str">
        <f>IF(AND(L28&gt;1,L28&lt;=10),"BAJA",IF(AND(L28&gt;=10,L28&lt;=29),"MODERADA",IF(AND(L28&gt;=30,L28&lt;=59),"ALTA",IF(AND(L28&gt;=59,L28&lt;=100),"EXTREMA","N.A"))))</f>
        <v>BAJA</v>
      </c>
      <c r="N28" s="165" t="s">
        <v>6</v>
      </c>
      <c r="O28" s="165"/>
      <c r="P28" s="118" t="s">
        <v>51</v>
      </c>
      <c r="Q28" s="119" t="s">
        <v>498</v>
      </c>
      <c r="R28" s="119" t="s">
        <v>424</v>
      </c>
      <c r="S28" s="120" t="s">
        <v>195</v>
      </c>
      <c r="T28" s="121">
        <v>44255</v>
      </c>
      <c r="U28" s="121">
        <v>44558</v>
      </c>
      <c r="V28" s="72" t="s">
        <v>533</v>
      </c>
    </row>
    <row r="29" spans="1:22" s="72" customFormat="1" ht="75.75" customHeight="1" x14ac:dyDescent="0.25">
      <c r="A29" s="176"/>
      <c r="B29" s="180"/>
      <c r="C29" s="180"/>
      <c r="D29" s="180"/>
      <c r="E29" s="165"/>
      <c r="F29" s="165"/>
      <c r="G29" s="165"/>
      <c r="H29" s="165"/>
      <c r="I29" s="173"/>
      <c r="J29" s="173"/>
      <c r="K29" s="173"/>
      <c r="L29" s="165"/>
      <c r="M29" s="165"/>
      <c r="N29" s="165"/>
      <c r="O29" s="165"/>
      <c r="P29" s="118" t="s">
        <v>51</v>
      </c>
      <c r="Q29" s="119" t="s">
        <v>425</v>
      </c>
      <c r="R29" s="119" t="s">
        <v>204</v>
      </c>
      <c r="S29" s="120" t="s">
        <v>205</v>
      </c>
      <c r="T29" s="121">
        <v>44255</v>
      </c>
      <c r="U29" s="121">
        <v>44558</v>
      </c>
      <c r="V29" s="72" t="s">
        <v>539</v>
      </c>
    </row>
    <row r="30" spans="1:22" s="72" customFormat="1" ht="65.25" customHeight="1" x14ac:dyDescent="0.25">
      <c r="A30" s="176"/>
      <c r="B30" s="180"/>
      <c r="C30" s="180"/>
      <c r="D30" s="180"/>
      <c r="E30" s="165"/>
      <c r="F30" s="165"/>
      <c r="G30" s="165"/>
      <c r="H30" s="165"/>
      <c r="I30" s="174"/>
      <c r="J30" s="174"/>
      <c r="K30" s="174"/>
      <c r="L30" s="165"/>
      <c r="M30" s="165"/>
      <c r="N30" s="165"/>
      <c r="O30" s="165"/>
      <c r="P30" s="118" t="s">
        <v>79</v>
      </c>
      <c r="Q30" s="122" t="s">
        <v>329</v>
      </c>
      <c r="R30" s="122" t="s">
        <v>113</v>
      </c>
      <c r="S30" s="120" t="s">
        <v>499</v>
      </c>
      <c r="T30" s="121">
        <v>44228</v>
      </c>
      <c r="U30" s="121">
        <v>44558</v>
      </c>
      <c r="V30" s="72" t="s">
        <v>540</v>
      </c>
    </row>
    <row r="31" spans="1:22" s="72" customFormat="1" ht="73.5" customHeight="1" x14ac:dyDescent="0.25">
      <c r="A31" s="176"/>
      <c r="B31" s="177" t="s">
        <v>234</v>
      </c>
      <c r="C31" s="177" t="s">
        <v>235</v>
      </c>
      <c r="D31" s="212" t="s">
        <v>370</v>
      </c>
      <c r="E31" s="165">
        <v>1</v>
      </c>
      <c r="F31" s="165">
        <v>5</v>
      </c>
      <c r="G31" s="165">
        <f>+E31*F31</f>
        <v>5</v>
      </c>
      <c r="H31" s="165" t="str">
        <f>IF(AND(G31&gt;1,G31&lt;=10),"BAJA",IF(AND(G31&gt;=10,G31&lt;=29),"MODERADA",IF(AND(G31&gt;=30,G31&lt;=59),"ALTA",IF(AND(G31&gt;=59,G31&lt;=100),"EXTREMA","N.A"))))</f>
        <v>BAJA</v>
      </c>
      <c r="I31" s="172" t="s">
        <v>500</v>
      </c>
      <c r="J31" s="172">
        <v>1</v>
      </c>
      <c r="K31" s="172">
        <v>5</v>
      </c>
      <c r="L31" s="165">
        <f>+J31*K31</f>
        <v>5</v>
      </c>
      <c r="M31" s="165" t="str">
        <f>IF(AND(L31&gt;1,L31&lt;=10),"BAJA",IF(AND(L31&gt;=10,L31&lt;=29),"MODERADA",IF(AND(L31&gt;=30,L31&lt;=59),"ALTA",IF(AND(L31&gt;=59,L31&lt;=100),"EXTREMA","N.A"))))</f>
        <v>BAJA</v>
      </c>
      <c r="N31" s="165" t="s">
        <v>6</v>
      </c>
      <c r="O31" s="165"/>
      <c r="P31" s="118" t="s">
        <v>51</v>
      </c>
      <c r="Q31" s="119" t="s">
        <v>407</v>
      </c>
      <c r="R31" s="119" t="s">
        <v>501</v>
      </c>
      <c r="S31" s="120" t="s">
        <v>426</v>
      </c>
      <c r="T31" s="121">
        <v>44228</v>
      </c>
      <c r="U31" s="121">
        <v>44560</v>
      </c>
      <c r="V31" s="72" t="s">
        <v>553</v>
      </c>
    </row>
    <row r="32" spans="1:22" s="72" customFormat="1" ht="57" customHeight="1" x14ac:dyDescent="0.25">
      <c r="A32" s="176"/>
      <c r="B32" s="178"/>
      <c r="C32" s="178"/>
      <c r="D32" s="213"/>
      <c r="E32" s="165"/>
      <c r="F32" s="165"/>
      <c r="G32" s="165"/>
      <c r="H32" s="165"/>
      <c r="I32" s="173"/>
      <c r="J32" s="173"/>
      <c r="K32" s="173"/>
      <c r="L32" s="165"/>
      <c r="M32" s="165"/>
      <c r="N32" s="165"/>
      <c r="O32" s="165"/>
      <c r="P32" s="118" t="s">
        <v>53</v>
      </c>
      <c r="Q32" s="119" t="s">
        <v>502</v>
      </c>
      <c r="R32" s="122" t="s">
        <v>381</v>
      </c>
      <c r="S32" s="120" t="s">
        <v>195</v>
      </c>
      <c r="T32" s="121">
        <v>44228</v>
      </c>
      <c r="U32" s="121">
        <v>44375</v>
      </c>
      <c r="V32" s="72" t="s">
        <v>553</v>
      </c>
    </row>
    <row r="33" spans="1:22" s="72" customFormat="1" ht="45" customHeight="1" x14ac:dyDescent="0.25">
      <c r="A33" s="176"/>
      <c r="B33" s="178"/>
      <c r="C33" s="178"/>
      <c r="D33" s="214"/>
      <c r="E33" s="165"/>
      <c r="F33" s="165"/>
      <c r="G33" s="165"/>
      <c r="H33" s="165"/>
      <c r="I33" s="173"/>
      <c r="J33" s="173"/>
      <c r="K33" s="173"/>
      <c r="L33" s="165"/>
      <c r="M33" s="165"/>
      <c r="N33" s="165"/>
      <c r="O33" s="165"/>
      <c r="P33" s="118" t="s">
        <v>53</v>
      </c>
      <c r="Q33" s="122" t="s">
        <v>503</v>
      </c>
      <c r="R33" s="122" t="s">
        <v>427</v>
      </c>
      <c r="S33" s="120" t="s">
        <v>428</v>
      </c>
      <c r="T33" s="121">
        <v>44228</v>
      </c>
      <c r="U33" s="121">
        <v>44558</v>
      </c>
      <c r="V33" s="81" t="s">
        <v>541</v>
      </c>
    </row>
    <row r="34" spans="1:22" s="72" customFormat="1" ht="51" customHeight="1" x14ac:dyDescent="0.25">
      <c r="A34" s="176"/>
      <c r="B34" s="179"/>
      <c r="C34" s="179"/>
      <c r="D34" s="123" t="s">
        <v>345</v>
      </c>
      <c r="E34" s="165"/>
      <c r="F34" s="165"/>
      <c r="G34" s="165"/>
      <c r="H34" s="165"/>
      <c r="I34" s="173"/>
      <c r="J34" s="173"/>
      <c r="K34" s="173"/>
      <c r="L34" s="165"/>
      <c r="M34" s="165"/>
      <c r="N34" s="165"/>
      <c r="O34" s="165"/>
      <c r="P34" s="118" t="s">
        <v>84</v>
      </c>
      <c r="Q34" s="122" t="s">
        <v>330</v>
      </c>
      <c r="R34" s="122" t="s">
        <v>331</v>
      </c>
      <c r="S34" s="120" t="s">
        <v>332</v>
      </c>
      <c r="T34" s="121">
        <v>44228</v>
      </c>
      <c r="U34" s="121">
        <v>44558</v>
      </c>
      <c r="V34" s="72" t="s">
        <v>542</v>
      </c>
    </row>
    <row r="35" spans="1:22" s="72" customFormat="1" ht="93" customHeight="1" x14ac:dyDescent="0.25">
      <c r="A35" s="234" t="s">
        <v>310</v>
      </c>
      <c r="B35" s="155" t="s">
        <v>333</v>
      </c>
      <c r="C35" s="155" t="s">
        <v>386</v>
      </c>
      <c r="D35" s="155" t="s">
        <v>437</v>
      </c>
      <c r="E35" s="218">
        <v>2</v>
      </c>
      <c r="F35" s="218">
        <v>5</v>
      </c>
      <c r="G35" s="218">
        <f>+E35*F35</f>
        <v>10</v>
      </c>
      <c r="H35" s="218" t="str">
        <f>IF(AND(G35&gt;1,G35&lt;=10),"BAJA",IF(AND(G35&gt;=10,G35&lt;=29),"MODERADA",IF(AND(G35&gt;=30,G35&lt;=59),"ALTA",IF(AND(G35&gt;=59,G35&lt;=100),"EXTREMA","N.A"))))</f>
        <v>BAJA</v>
      </c>
      <c r="I35" s="218" t="s">
        <v>387</v>
      </c>
      <c r="J35" s="155">
        <v>2</v>
      </c>
      <c r="K35" s="155">
        <v>5</v>
      </c>
      <c r="L35" s="155">
        <f>J35*K35</f>
        <v>10</v>
      </c>
      <c r="M35" s="155" t="str">
        <f>IF(AND(L35&gt;1,L35&lt;=10),"BAJA",IF(AND(L35&gt;=10,L35&lt;=29),"MODERADA",IF(AND(L35&gt;=30,L35&lt;=59),"ALTA",IF(AND(L35&gt;=59,L35&lt;=100),"EXTREMA","N.A"))))</f>
        <v>BAJA</v>
      </c>
      <c r="N35" s="155"/>
      <c r="O35" s="155" t="s">
        <v>6</v>
      </c>
      <c r="P35" s="105" t="s">
        <v>51</v>
      </c>
      <c r="Q35" s="104" t="s">
        <v>432</v>
      </c>
      <c r="R35" s="104" t="s">
        <v>433</v>
      </c>
      <c r="S35" s="130" t="s">
        <v>434</v>
      </c>
      <c r="T35" s="131">
        <v>44228</v>
      </c>
      <c r="U35" s="131">
        <v>44560</v>
      </c>
      <c r="V35" s="72" t="s">
        <v>554</v>
      </c>
    </row>
    <row r="36" spans="1:22" s="72" customFormat="1" ht="85.5" customHeight="1" x14ac:dyDescent="0.25">
      <c r="A36" s="235"/>
      <c r="B36" s="231"/>
      <c r="C36" s="231"/>
      <c r="D36" s="231"/>
      <c r="E36" s="218"/>
      <c r="F36" s="218"/>
      <c r="G36" s="218"/>
      <c r="H36" s="218"/>
      <c r="I36" s="218"/>
      <c r="J36" s="231"/>
      <c r="K36" s="231"/>
      <c r="L36" s="231"/>
      <c r="M36" s="231"/>
      <c r="N36" s="238"/>
      <c r="O36" s="238"/>
      <c r="P36" s="105" t="s">
        <v>53</v>
      </c>
      <c r="Q36" s="104" t="s">
        <v>388</v>
      </c>
      <c r="R36" s="104" t="s">
        <v>504</v>
      </c>
      <c r="S36" s="130" t="s">
        <v>365</v>
      </c>
      <c r="T36" s="131">
        <v>44228</v>
      </c>
      <c r="U36" s="131">
        <v>44560</v>
      </c>
      <c r="V36" s="72" t="s">
        <v>555</v>
      </c>
    </row>
    <row r="37" spans="1:22" s="72" customFormat="1" ht="45" customHeight="1" x14ac:dyDescent="0.25">
      <c r="A37" s="235"/>
      <c r="B37" s="231"/>
      <c r="C37" s="231"/>
      <c r="D37" s="231"/>
      <c r="E37" s="155"/>
      <c r="F37" s="155"/>
      <c r="G37" s="155"/>
      <c r="H37" s="155"/>
      <c r="I37" s="155"/>
      <c r="J37" s="231"/>
      <c r="K37" s="231"/>
      <c r="L37" s="231"/>
      <c r="M37" s="231"/>
      <c r="N37" s="238"/>
      <c r="O37" s="238"/>
      <c r="P37" s="107" t="s">
        <v>53</v>
      </c>
      <c r="Q37" s="132" t="s">
        <v>435</v>
      </c>
      <c r="R37" s="132" t="s">
        <v>282</v>
      </c>
      <c r="S37" s="133" t="s">
        <v>283</v>
      </c>
      <c r="T37" s="134">
        <v>44228</v>
      </c>
      <c r="U37" s="131">
        <v>44560</v>
      </c>
      <c r="V37" s="72" t="s">
        <v>556</v>
      </c>
    </row>
    <row r="38" spans="1:22" s="72" customFormat="1" ht="87.75" customHeight="1" x14ac:dyDescent="0.25">
      <c r="A38" s="235"/>
      <c r="B38" s="218" t="s">
        <v>436</v>
      </c>
      <c r="C38" s="218" t="s">
        <v>505</v>
      </c>
      <c r="D38" s="218" t="s">
        <v>438</v>
      </c>
      <c r="E38" s="218">
        <v>3</v>
      </c>
      <c r="F38" s="218">
        <v>10</v>
      </c>
      <c r="G38" s="218">
        <f>+E38*F38</f>
        <v>30</v>
      </c>
      <c r="H38" s="218" t="str">
        <f>H35</f>
        <v>BAJA</v>
      </c>
      <c r="I38" s="218" t="str">
        <f>I35</f>
        <v>Herramientas implementadas en conjunto con el Manual de Supervisión</v>
      </c>
      <c r="J38" s="218">
        <v>2</v>
      </c>
      <c r="K38" s="218">
        <v>10</v>
      </c>
      <c r="L38" s="218">
        <f>+J38*K38</f>
        <v>20</v>
      </c>
      <c r="M38" s="218" t="str">
        <f>IF(AND(L38&gt;1,L38&lt;=10),"BAJA",IF(AND(L38&gt;=10,L38&lt;=29),"MODERADA",IF(AND(L38&gt;=30,L38&lt;=59),"ALTA",IF(AND(L38&gt;=59,L38&lt;=100),"EXTREMA","N.A"))))</f>
        <v>MODERADA</v>
      </c>
      <c r="N38" s="218"/>
      <c r="O38" s="218" t="str">
        <f>O35</f>
        <v>x</v>
      </c>
      <c r="P38" s="218" t="s">
        <v>439</v>
      </c>
      <c r="Q38" s="104" t="s">
        <v>445</v>
      </c>
      <c r="R38" s="104" t="s">
        <v>440</v>
      </c>
      <c r="S38" s="130" t="s">
        <v>441</v>
      </c>
      <c r="T38" s="131">
        <v>44228</v>
      </c>
      <c r="U38" s="131">
        <v>44560</v>
      </c>
      <c r="V38" s="72" t="s">
        <v>557</v>
      </c>
    </row>
    <row r="39" spans="1:22" s="72" customFormat="1" ht="68.25" customHeight="1" x14ac:dyDescent="0.25">
      <c r="A39" s="235"/>
      <c r="B39" s="218"/>
      <c r="C39" s="218"/>
      <c r="D39" s="218"/>
      <c r="E39" s="218"/>
      <c r="F39" s="218"/>
      <c r="G39" s="218"/>
      <c r="H39" s="218"/>
      <c r="I39" s="218"/>
      <c r="J39" s="218"/>
      <c r="K39" s="218"/>
      <c r="L39" s="218"/>
      <c r="M39" s="218"/>
      <c r="N39" s="218"/>
      <c r="O39" s="218"/>
      <c r="P39" s="218"/>
      <c r="Q39" s="104" t="s">
        <v>442</v>
      </c>
      <c r="R39" s="104" t="s">
        <v>443</v>
      </c>
      <c r="S39" s="130" t="s">
        <v>444</v>
      </c>
      <c r="T39" s="131">
        <v>44228</v>
      </c>
      <c r="U39" s="131">
        <v>44560</v>
      </c>
      <c r="V39" s="72" t="s">
        <v>558</v>
      </c>
    </row>
    <row r="40" spans="1:22" s="72" customFormat="1" ht="91.5" customHeight="1" x14ac:dyDescent="0.25">
      <c r="A40" s="235"/>
      <c r="B40" s="155" t="s">
        <v>34</v>
      </c>
      <c r="C40" s="155" t="s">
        <v>81</v>
      </c>
      <c r="D40" s="155" t="s">
        <v>346</v>
      </c>
      <c r="E40" s="155">
        <v>2</v>
      </c>
      <c r="F40" s="155">
        <v>10</v>
      </c>
      <c r="G40" s="155">
        <f t="shared" ref="G40:G47" si="0">+E40*F40</f>
        <v>20</v>
      </c>
      <c r="H40" s="155" t="str">
        <f t="shared" ref="H40:H47" si="1">IF(AND(G40&gt;1,G40&lt;=10),"BAJA",IF(AND(G40&gt;=10,G40&lt;=29),"MODERADA",IF(AND(G40&gt;=30,G40&lt;=59),"ALTA",IF(AND(G40&gt;=59,G40&lt;=100),"EXTREMA","N.A"))))</f>
        <v>MODERADA</v>
      </c>
      <c r="I40" s="155" t="s">
        <v>284</v>
      </c>
      <c r="J40" s="155">
        <v>1</v>
      </c>
      <c r="K40" s="155">
        <v>10</v>
      </c>
      <c r="L40" s="155">
        <v>10</v>
      </c>
      <c r="M40" s="155" t="str">
        <f>IF(AND(L40&gt;1,L40&lt;=10),"BAJA",IF(AND(L40&gt;=10,L40&lt;=29),"MODERADA",IF(AND(L40&gt;=30,L40&lt;=59),"ALTA",IF(AND(L40&gt;=59,L40&lt;=100),"EXTREMA","N.A"))))</f>
        <v>BAJA</v>
      </c>
      <c r="N40" s="155" t="s">
        <v>6</v>
      </c>
      <c r="O40" s="155"/>
      <c r="P40" s="155" t="s">
        <v>79</v>
      </c>
      <c r="Q40" s="104" t="s">
        <v>450</v>
      </c>
      <c r="R40" s="104" t="s">
        <v>122</v>
      </c>
      <c r="S40" s="130" t="s">
        <v>446</v>
      </c>
      <c r="T40" s="131">
        <v>44228</v>
      </c>
      <c r="U40" s="131">
        <v>44316</v>
      </c>
      <c r="V40" s="72" t="s">
        <v>533</v>
      </c>
    </row>
    <row r="41" spans="1:22" s="72" customFormat="1" ht="100.5" customHeight="1" x14ac:dyDescent="0.25">
      <c r="A41" s="235"/>
      <c r="B41" s="156"/>
      <c r="C41" s="156"/>
      <c r="D41" s="156"/>
      <c r="E41" s="156"/>
      <c r="F41" s="156"/>
      <c r="G41" s="156"/>
      <c r="H41" s="156"/>
      <c r="I41" s="156"/>
      <c r="J41" s="156"/>
      <c r="K41" s="156"/>
      <c r="L41" s="156"/>
      <c r="M41" s="156"/>
      <c r="N41" s="156"/>
      <c r="O41" s="156"/>
      <c r="P41" s="156"/>
      <c r="Q41" s="104" t="s">
        <v>449</v>
      </c>
      <c r="R41" s="104" t="s">
        <v>447</v>
      </c>
      <c r="S41" s="130" t="s">
        <v>448</v>
      </c>
      <c r="T41" s="131">
        <v>44228</v>
      </c>
      <c r="U41" s="131">
        <v>44560</v>
      </c>
      <c r="V41" s="72" t="s">
        <v>533</v>
      </c>
    </row>
    <row r="42" spans="1:22" s="72" customFormat="1" ht="82.5" customHeight="1" x14ac:dyDescent="0.25">
      <c r="A42" s="235"/>
      <c r="B42" s="155" t="s">
        <v>82</v>
      </c>
      <c r="C42" s="155" t="s">
        <v>155</v>
      </c>
      <c r="D42" s="155" t="s">
        <v>506</v>
      </c>
      <c r="E42" s="155">
        <v>5</v>
      </c>
      <c r="F42" s="155">
        <v>10</v>
      </c>
      <c r="G42" s="155">
        <f>+E42*F42</f>
        <v>50</v>
      </c>
      <c r="H42" s="222" t="str">
        <f>IF(AND(G42&gt;1,G42&lt;=10),"BAJA",IF(AND(G42&gt;=10,G42&lt;=29),"MODERADA",IF(AND(G42&gt;=30,G42&lt;=59),"ALTA",IF(AND(G42&gt;=59,G42&lt;=100),"EXTREMA","N.A"))))</f>
        <v>ALTA</v>
      </c>
      <c r="I42" s="155" t="s">
        <v>507</v>
      </c>
      <c r="J42" s="155">
        <v>3</v>
      </c>
      <c r="K42" s="155">
        <v>10</v>
      </c>
      <c r="L42" s="155">
        <f>+J42*K42</f>
        <v>30</v>
      </c>
      <c r="M42" s="155" t="str">
        <f>IF(AND(L42&gt;1,L42&lt;=10),"BAJA",IF(AND(L42&gt;=10,L42&lt;=29),"MODERADA",IF(AND(L42&gt;=30,L42&lt;=59),"ALTA",IF(AND(L42&gt;=59,L42&lt;=100),"EXTREMA","N.A"))))</f>
        <v>ALTA</v>
      </c>
      <c r="N42" s="155"/>
      <c r="O42" s="155" t="s">
        <v>6</v>
      </c>
      <c r="P42" s="105" t="s">
        <v>51</v>
      </c>
      <c r="Q42" s="104" t="s">
        <v>389</v>
      </c>
      <c r="R42" s="104" t="s">
        <v>390</v>
      </c>
      <c r="S42" s="130" t="s">
        <v>508</v>
      </c>
      <c r="T42" s="131">
        <v>44228</v>
      </c>
      <c r="U42" s="131">
        <v>44560</v>
      </c>
      <c r="V42" s="72" t="s">
        <v>543</v>
      </c>
    </row>
    <row r="43" spans="1:22" s="72" customFormat="1" ht="82.5" customHeight="1" x14ac:dyDescent="0.25">
      <c r="A43" s="235"/>
      <c r="B43" s="156"/>
      <c r="C43" s="156"/>
      <c r="D43" s="156"/>
      <c r="E43" s="156"/>
      <c r="F43" s="156"/>
      <c r="G43" s="156"/>
      <c r="H43" s="224"/>
      <c r="I43" s="156"/>
      <c r="J43" s="156"/>
      <c r="K43" s="156"/>
      <c r="L43" s="156"/>
      <c r="M43" s="156"/>
      <c r="N43" s="156"/>
      <c r="O43" s="156"/>
      <c r="P43" s="105" t="s">
        <v>118</v>
      </c>
      <c r="Q43" s="104" t="s">
        <v>453</v>
      </c>
      <c r="R43" s="104" t="s">
        <v>123</v>
      </c>
      <c r="S43" s="130" t="s">
        <v>508</v>
      </c>
      <c r="T43" s="131">
        <v>44228</v>
      </c>
      <c r="U43" s="131">
        <v>44560</v>
      </c>
      <c r="V43" s="72" t="s">
        <v>543</v>
      </c>
    </row>
    <row r="44" spans="1:22" s="72" customFormat="1" ht="111.75" customHeight="1" x14ac:dyDescent="0.25">
      <c r="A44" s="236"/>
      <c r="B44" s="135" t="s">
        <v>385</v>
      </c>
      <c r="C44" s="136" t="s">
        <v>336</v>
      </c>
      <c r="D44" s="137" t="s">
        <v>347</v>
      </c>
      <c r="E44" s="138">
        <v>5</v>
      </c>
      <c r="F44" s="138">
        <v>5</v>
      </c>
      <c r="G44" s="105">
        <f>+E44*F44</f>
        <v>25</v>
      </c>
      <c r="H44" s="105" t="str">
        <f>IF(AND(G44&gt;1,G44&lt;=10),"BAJA",IF(AND(G44&gt;=10,G44&lt;=29),"MODERADA",IF(AND(G44&gt;=30,G44&lt;=59),"ALTA",IF(AND(G44&gt;=59,G44&lt;=100),"EXTREMA","N.A"))))</f>
        <v>MODERADA</v>
      </c>
      <c r="I44" s="138" t="s">
        <v>337</v>
      </c>
      <c r="J44" s="138">
        <v>5</v>
      </c>
      <c r="K44" s="138">
        <v>5</v>
      </c>
      <c r="L44" s="105">
        <f>+J44*K44</f>
        <v>25</v>
      </c>
      <c r="M44" s="105" t="str">
        <f>IF(AND(L44&gt;1,L44&lt;=10),"BAJA",IF(AND(L44&gt;=10,L44&lt;=29),"MODERADA",IF(AND(L44&gt;=30,L44&lt;=59),"ALTA",IF(AND(L44&gt;=59,L44&lt;=100),"EXTREMA","N.A"))))</f>
        <v>MODERADA</v>
      </c>
      <c r="N44" s="105"/>
      <c r="O44" s="105" t="s">
        <v>6</v>
      </c>
      <c r="P44" s="105" t="s">
        <v>51</v>
      </c>
      <c r="Q44" s="104" t="s">
        <v>480</v>
      </c>
      <c r="R44" s="104" t="s">
        <v>451</v>
      </c>
      <c r="S44" s="130" t="s">
        <v>452</v>
      </c>
      <c r="T44" s="131">
        <v>44228</v>
      </c>
      <c r="U44" s="131">
        <v>44560</v>
      </c>
      <c r="V44" s="72" t="s">
        <v>545</v>
      </c>
    </row>
    <row r="45" spans="1:22" s="72" customFormat="1" ht="74.25" customHeight="1" x14ac:dyDescent="0.25">
      <c r="A45" s="237" t="s">
        <v>15</v>
      </c>
      <c r="B45" s="128" t="s">
        <v>90</v>
      </c>
      <c r="C45" s="128" t="s">
        <v>30</v>
      </c>
      <c r="D45" s="128" t="s">
        <v>347</v>
      </c>
      <c r="E45" s="124">
        <v>5</v>
      </c>
      <c r="F45" s="124">
        <v>10</v>
      </c>
      <c r="G45" s="124">
        <f t="shared" si="0"/>
        <v>50</v>
      </c>
      <c r="H45" s="153" t="str">
        <f t="shared" si="1"/>
        <v>ALTA</v>
      </c>
      <c r="I45" s="124" t="s">
        <v>311</v>
      </c>
      <c r="J45" s="124">
        <v>3</v>
      </c>
      <c r="K45" s="124">
        <v>10</v>
      </c>
      <c r="L45" s="124">
        <f t="shared" ref="L45:L47" si="2">+J45*K45</f>
        <v>30</v>
      </c>
      <c r="M45" s="124" t="str">
        <f t="shared" ref="M45:M47" si="3">IF(AND(L45&gt;1,L45&lt;=10),"BAJA",IF(AND(L45&gt;=10,L45&lt;=29),"MODERADA",IF(AND(L45&gt;=30,L45&lt;=59),"ALTA",IF(AND(L45&gt;=59,L45&lt;=100),"EXTREMA","N.A"))))</f>
        <v>ALTA</v>
      </c>
      <c r="N45" s="124" t="s">
        <v>6</v>
      </c>
      <c r="O45" s="124"/>
      <c r="P45" s="124" t="s">
        <v>84</v>
      </c>
      <c r="Q45" s="125" t="s">
        <v>509</v>
      </c>
      <c r="R45" s="125" t="s">
        <v>454</v>
      </c>
      <c r="S45" s="126" t="s">
        <v>455</v>
      </c>
      <c r="T45" s="127">
        <v>44228</v>
      </c>
      <c r="U45" s="127">
        <v>44560</v>
      </c>
      <c r="V45" s="72" t="s">
        <v>533</v>
      </c>
    </row>
    <row r="46" spans="1:22" s="72" customFormat="1" ht="108.75" customHeight="1" x14ac:dyDescent="0.25">
      <c r="A46" s="237"/>
      <c r="B46" s="128" t="s">
        <v>147</v>
      </c>
      <c r="C46" s="128" t="s">
        <v>93</v>
      </c>
      <c r="D46" s="128" t="s">
        <v>348</v>
      </c>
      <c r="E46" s="124">
        <v>1</v>
      </c>
      <c r="F46" s="124">
        <v>20</v>
      </c>
      <c r="G46" s="124">
        <f t="shared" si="0"/>
        <v>20</v>
      </c>
      <c r="H46" s="124" t="str">
        <f t="shared" si="1"/>
        <v>MODERADA</v>
      </c>
      <c r="I46" s="124" t="s">
        <v>312</v>
      </c>
      <c r="J46" s="124">
        <v>1</v>
      </c>
      <c r="K46" s="124">
        <v>20</v>
      </c>
      <c r="L46" s="124">
        <f t="shared" si="2"/>
        <v>20</v>
      </c>
      <c r="M46" s="124" t="str">
        <f t="shared" si="3"/>
        <v>MODERADA</v>
      </c>
      <c r="N46" s="124" t="s">
        <v>6</v>
      </c>
      <c r="O46" s="124"/>
      <c r="P46" s="124" t="s">
        <v>84</v>
      </c>
      <c r="Q46" s="125" t="s">
        <v>457</v>
      </c>
      <c r="R46" s="125" t="s">
        <v>338</v>
      </c>
      <c r="S46" s="126" t="s">
        <v>456</v>
      </c>
      <c r="T46" s="127">
        <v>44228</v>
      </c>
      <c r="U46" s="127">
        <v>44560</v>
      </c>
      <c r="V46" s="72" t="s">
        <v>544</v>
      </c>
    </row>
    <row r="47" spans="1:22" s="72" customFormat="1" ht="45.75" customHeight="1" x14ac:dyDescent="0.25">
      <c r="A47" s="237"/>
      <c r="B47" s="207" t="s">
        <v>148</v>
      </c>
      <c r="C47" s="207" t="s">
        <v>91</v>
      </c>
      <c r="D47" s="207" t="s">
        <v>348</v>
      </c>
      <c r="E47" s="167">
        <v>1</v>
      </c>
      <c r="F47" s="167">
        <v>20</v>
      </c>
      <c r="G47" s="167">
        <f t="shared" si="0"/>
        <v>20</v>
      </c>
      <c r="H47" s="167" t="str">
        <f t="shared" si="1"/>
        <v>MODERADA</v>
      </c>
      <c r="I47" s="215" t="s">
        <v>312</v>
      </c>
      <c r="J47" s="167">
        <v>1</v>
      </c>
      <c r="K47" s="167">
        <v>20</v>
      </c>
      <c r="L47" s="167">
        <f t="shared" si="2"/>
        <v>20</v>
      </c>
      <c r="M47" s="167" t="str">
        <f t="shared" si="3"/>
        <v>MODERADA</v>
      </c>
      <c r="N47" s="167" t="s">
        <v>6</v>
      </c>
      <c r="O47" s="167"/>
      <c r="P47" s="124" t="s">
        <v>84</v>
      </c>
      <c r="Q47" s="125" t="s">
        <v>339</v>
      </c>
      <c r="R47" s="125" t="s">
        <v>338</v>
      </c>
      <c r="S47" s="126" t="s">
        <v>126</v>
      </c>
      <c r="T47" s="127">
        <v>44228</v>
      </c>
      <c r="U47" s="127">
        <v>44560</v>
      </c>
      <c r="V47" s="72" t="s">
        <v>533</v>
      </c>
    </row>
    <row r="48" spans="1:22" s="72" customFormat="1" ht="64.5" customHeight="1" x14ac:dyDescent="0.25">
      <c r="A48" s="237"/>
      <c r="B48" s="207"/>
      <c r="C48" s="207"/>
      <c r="D48" s="207"/>
      <c r="E48" s="167"/>
      <c r="F48" s="167"/>
      <c r="G48" s="167"/>
      <c r="H48" s="167"/>
      <c r="I48" s="216"/>
      <c r="J48" s="167"/>
      <c r="K48" s="167"/>
      <c r="L48" s="167"/>
      <c r="M48" s="167"/>
      <c r="N48" s="167"/>
      <c r="O48" s="167"/>
      <c r="P48" s="124" t="s">
        <v>118</v>
      </c>
      <c r="Q48" s="125" t="s">
        <v>127</v>
      </c>
      <c r="R48" s="125" t="s">
        <v>125</v>
      </c>
      <c r="S48" s="126" t="s">
        <v>29</v>
      </c>
      <c r="T48" s="127">
        <v>44228</v>
      </c>
      <c r="U48" s="127">
        <v>44316</v>
      </c>
      <c r="V48" s="81" t="s">
        <v>559</v>
      </c>
    </row>
    <row r="49" spans="1:22" s="72" customFormat="1" ht="44.25" customHeight="1" x14ac:dyDescent="0.25">
      <c r="A49" s="237"/>
      <c r="B49" s="207"/>
      <c r="C49" s="207"/>
      <c r="D49" s="207"/>
      <c r="E49" s="167"/>
      <c r="F49" s="167"/>
      <c r="G49" s="167"/>
      <c r="H49" s="167"/>
      <c r="I49" s="217"/>
      <c r="J49" s="167"/>
      <c r="K49" s="167"/>
      <c r="L49" s="167"/>
      <c r="M49" s="167"/>
      <c r="N49" s="167"/>
      <c r="O49" s="167"/>
      <c r="P49" s="124" t="s">
        <v>79</v>
      </c>
      <c r="Q49" s="125" t="s">
        <v>128</v>
      </c>
      <c r="R49" s="125" t="s">
        <v>70</v>
      </c>
      <c r="S49" s="126" t="s">
        <v>124</v>
      </c>
      <c r="T49" s="127">
        <v>44317</v>
      </c>
      <c r="U49" s="127">
        <v>44560</v>
      </c>
      <c r="V49" s="72" t="s">
        <v>556</v>
      </c>
    </row>
    <row r="50" spans="1:22" s="72" customFormat="1" ht="77.25" customHeight="1" x14ac:dyDescent="0.25">
      <c r="A50" s="201" t="s">
        <v>11</v>
      </c>
      <c r="B50" s="169" t="s">
        <v>94</v>
      </c>
      <c r="C50" s="169" t="s">
        <v>371</v>
      </c>
      <c r="D50" s="169" t="s">
        <v>349</v>
      </c>
      <c r="E50" s="168">
        <v>2</v>
      </c>
      <c r="F50" s="168">
        <v>10</v>
      </c>
      <c r="G50" s="168">
        <f>+E50*F50</f>
        <v>20</v>
      </c>
      <c r="H50" s="168" t="str">
        <f>IF(AND(G50&gt;1,G50&lt;=10),"BAJA",IF(AND(G50&gt;=10,G50&lt;=29),"MODERADA",IF(AND(G50&gt;=30,G50&lt;=59),"ALTA",IF(AND(G50&gt;=59,G50&lt;=100),"EXTREMA","N.A"))))</f>
        <v>MODERADA</v>
      </c>
      <c r="I50" s="204" t="s">
        <v>287</v>
      </c>
      <c r="J50" s="168">
        <v>2</v>
      </c>
      <c r="K50" s="168">
        <v>10</v>
      </c>
      <c r="L50" s="168">
        <f>+J50*K50</f>
        <v>20</v>
      </c>
      <c r="M50" s="168" t="str">
        <f>IF(AND(L50&gt;1,L50&lt;=10),"BAJA",IF(AND(L50&gt;=10,L50&lt;=29),"MODERADA",IF(AND(L50&gt;=30,L50&lt;=59),"ALTA",IF(AND(L50&gt;=59,L50&lt;=100),"EXTREMA","N.A"))))</f>
        <v>MODERADA</v>
      </c>
      <c r="N50" s="168"/>
      <c r="O50" s="168" t="s">
        <v>6</v>
      </c>
      <c r="P50" s="106" t="s">
        <v>84</v>
      </c>
      <c r="Q50" s="10" t="s">
        <v>510</v>
      </c>
      <c r="R50" s="10" t="s">
        <v>373</v>
      </c>
      <c r="S50" s="11" t="s">
        <v>372</v>
      </c>
      <c r="T50" s="129">
        <v>44228</v>
      </c>
      <c r="U50" s="129">
        <v>44560</v>
      </c>
      <c r="V50" s="72" t="s">
        <v>546</v>
      </c>
    </row>
    <row r="51" spans="1:22" s="72" customFormat="1" ht="89.25" customHeight="1" x14ac:dyDescent="0.25">
      <c r="A51" s="202"/>
      <c r="B51" s="169"/>
      <c r="C51" s="169"/>
      <c r="D51" s="169"/>
      <c r="E51" s="168"/>
      <c r="F51" s="168"/>
      <c r="G51" s="168"/>
      <c r="H51" s="168"/>
      <c r="I51" s="208"/>
      <c r="J51" s="168"/>
      <c r="K51" s="168"/>
      <c r="L51" s="168"/>
      <c r="M51" s="168"/>
      <c r="N51" s="168"/>
      <c r="O51" s="168"/>
      <c r="P51" s="106" t="s">
        <v>118</v>
      </c>
      <c r="Q51" s="10" t="s">
        <v>374</v>
      </c>
      <c r="R51" s="10" t="s">
        <v>325</v>
      </c>
      <c r="S51" s="11" t="s">
        <v>365</v>
      </c>
      <c r="T51" s="129">
        <v>44228</v>
      </c>
      <c r="U51" s="129">
        <v>44560</v>
      </c>
      <c r="V51" s="72" t="s">
        <v>547</v>
      </c>
    </row>
    <row r="52" spans="1:22" s="72" customFormat="1" ht="81.75" customHeight="1" x14ac:dyDescent="0.25">
      <c r="A52" s="202"/>
      <c r="B52" s="169"/>
      <c r="C52" s="169"/>
      <c r="D52" s="169"/>
      <c r="E52" s="168"/>
      <c r="F52" s="168"/>
      <c r="G52" s="168"/>
      <c r="H52" s="168"/>
      <c r="I52" s="205"/>
      <c r="J52" s="168"/>
      <c r="K52" s="168"/>
      <c r="L52" s="168"/>
      <c r="M52" s="168"/>
      <c r="N52" s="168"/>
      <c r="O52" s="168"/>
      <c r="P52" s="106" t="s">
        <v>79</v>
      </c>
      <c r="Q52" s="10" t="s">
        <v>511</v>
      </c>
      <c r="R52" s="10" t="s">
        <v>70</v>
      </c>
      <c r="S52" s="11" t="s">
        <v>129</v>
      </c>
      <c r="T52" s="129">
        <v>44228</v>
      </c>
      <c r="U52" s="129">
        <v>44560</v>
      </c>
      <c r="V52" s="72" t="s">
        <v>548</v>
      </c>
    </row>
    <row r="53" spans="1:22" s="72" customFormat="1" ht="52.5" customHeight="1" x14ac:dyDescent="0.25">
      <c r="A53" s="202"/>
      <c r="B53" s="209" t="s">
        <v>327</v>
      </c>
      <c r="C53" s="204" t="s">
        <v>458</v>
      </c>
      <c r="D53" s="204" t="s">
        <v>459</v>
      </c>
      <c r="E53" s="204">
        <v>5</v>
      </c>
      <c r="F53" s="204">
        <v>10</v>
      </c>
      <c r="G53" s="204">
        <f>+E53*F53</f>
        <v>50</v>
      </c>
      <c r="H53" s="222" t="str">
        <f>IF(AND(G53&gt;1,G53&lt;=10),"BAJA",IF(AND(G53&gt;=10,G53&lt;=29),"MODERADA",IF(AND(G53&gt;=30,G53&lt;=59),"ALTA",IF(AND(G53&gt;=59,G53&lt;=100),"EXTREMA","N.A"))))</f>
        <v>ALTA</v>
      </c>
      <c r="I53" s="204" t="s">
        <v>326</v>
      </c>
      <c r="J53" s="204">
        <v>3</v>
      </c>
      <c r="K53" s="204">
        <v>10</v>
      </c>
      <c r="L53" s="204">
        <f>+J53*K53</f>
        <v>30</v>
      </c>
      <c r="M53" s="204" t="str">
        <f>IF(AND(L53&gt;1,L53&lt;=10),"BAJA",IF(AND(L53&gt;=10,L53&lt;=29),"MODERADA",IF(AND(L53&gt;=30,L53&lt;=59),"ALTA",IF(AND(L53&gt;=59,L53&lt;=100),"EXTREMA","N.A"))))</f>
        <v>ALTA</v>
      </c>
      <c r="N53" s="204"/>
      <c r="O53" s="204" t="s">
        <v>6</v>
      </c>
      <c r="P53" s="106" t="s">
        <v>51</v>
      </c>
      <c r="Q53" s="10" t="s">
        <v>375</v>
      </c>
      <c r="R53" s="10" t="s">
        <v>340</v>
      </c>
      <c r="S53" s="11" t="s">
        <v>460</v>
      </c>
      <c r="T53" s="129">
        <v>44228</v>
      </c>
      <c r="U53" s="129">
        <v>44316</v>
      </c>
      <c r="V53" s="72" t="s">
        <v>560</v>
      </c>
    </row>
    <row r="54" spans="1:22" s="72" customFormat="1" ht="39.75" customHeight="1" x14ac:dyDescent="0.25">
      <c r="A54" s="202"/>
      <c r="B54" s="210"/>
      <c r="C54" s="208"/>
      <c r="D54" s="208"/>
      <c r="E54" s="208"/>
      <c r="F54" s="208"/>
      <c r="G54" s="208"/>
      <c r="H54" s="223"/>
      <c r="I54" s="208"/>
      <c r="J54" s="208"/>
      <c r="K54" s="208"/>
      <c r="L54" s="208"/>
      <c r="M54" s="208"/>
      <c r="N54" s="208"/>
      <c r="O54" s="208"/>
      <c r="P54" s="106" t="s">
        <v>118</v>
      </c>
      <c r="Q54" s="10" t="s">
        <v>512</v>
      </c>
      <c r="R54" s="10" t="s">
        <v>513</v>
      </c>
      <c r="S54" s="11" t="s">
        <v>369</v>
      </c>
      <c r="T54" s="129">
        <v>44228</v>
      </c>
      <c r="U54" s="129">
        <v>44560</v>
      </c>
      <c r="V54" s="72" t="s">
        <v>533</v>
      </c>
    </row>
    <row r="55" spans="1:22" s="72" customFormat="1" ht="69.75" customHeight="1" x14ac:dyDescent="0.25">
      <c r="A55" s="202"/>
      <c r="B55" s="211"/>
      <c r="C55" s="205"/>
      <c r="D55" s="205"/>
      <c r="E55" s="205"/>
      <c r="F55" s="205"/>
      <c r="G55" s="205"/>
      <c r="H55" s="224"/>
      <c r="I55" s="205"/>
      <c r="J55" s="205"/>
      <c r="K55" s="205"/>
      <c r="L55" s="205"/>
      <c r="M55" s="205"/>
      <c r="N55" s="205"/>
      <c r="O55" s="205"/>
      <c r="P55" s="106" t="s">
        <v>79</v>
      </c>
      <c r="Q55" s="10" t="s">
        <v>461</v>
      </c>
      <c r="R55" s="10" t="s">
        <v>290</v>
      </c>
      <c r="S55" s="11" t="s">
        <v>462</v>
      </c>
      <c r="T55" s="129">
        <v>44228</v>
      </c>
      <c r="U55" s="129">
        <v>44346</v>
      </c>
      <c r="V55" s="72" t="s">
        <v>549</v>
      </c>
    </row>
    <row r="56" spans="1:22" s="72" customFormat="1" ht="51.75" customHeight="1" x14ac:dyDescent="0.25">
      <c r="A56" s="202"/>
      <c r="B56" s="225" t="s">
        <v>377</v>
      </c>
      <c r="C56" s="204" t="s">
        <v>378</v>
      </c>
      <c r="D56" s="204" t="s">
        <v>376</v>
      </c>
      <c r="E56" s="204">
        <v>2</v>
      </c>
      <c r="F56" s="204">
        <v>5</v>
      </c>
      <c r="G56" s="204">
        <f>+E56*F56</f>
        <v>10</v>
      </c>
      <c r="H56" s="204" t="str">
        <f>IF(AND(G56&gt;1,G56&lt;=10),"BAJA",IF(AND(G56&gt;=10,G56&lt;=29),"MODERADA",IF(AND(G56&gt;=30,G56&lt;=59),"ALTA",IF(AND(G56&gt;=59,G56&lt;=100),"EXTREMA","N.A"))))</f>
        <v>BAJA</v>
      </c>
      <c r="I56" s="204" t="s">
        <v>379</v>
      </c>
      <c r="J56" s="204">
        <v>1</v>
      </c>
      <c r="K56" s="204">
        <v>5</v>
      </c>
      <c r="L56" s="204">
        <f>+J56*K56</f>
        <v>5</v>
      </c>
      <c r="M56" s="204" t="str">
        <f>IF(AND(L56&gt;1,L56&lt;=10),"BAJA",IF(AND(L56&gt;=10,L56&lt;=29),"MODERADA",IF(AND(L56&gt;=30,L56&lt;=59),"ALTA",IF(AND(L56&gt;=59,L56&lt;=100),"EXTREMA","N.A"))))</f>
        <v>BAJA</v>
      </c>
      <c r="N56" s="204"/>
      <c r="O56" s="204" t="s">
        <v>6</v>
      </c>
      <c r="P56" s="106" t="s">
        <v>51</v>
      </c>
      <c r="Q56" s="10" t="s">
        <v>514</v>
      </c>
      <c r="R56" s="10" t="s">
        <v>341</v>
      </c>
      <c r="S56" s="11" t="s">
        <v>31</v>
      </c>
      <c r="T56" s="129">
        <v>44228</v>
      </c>
      <c r="U56" s="129">
        <v>44560</v>
      </c>
      <c r="V56" s="72" t="s">
        <v>551</v>
      </c>
    </row>
    <row r="57" spans="1:22" s="72" customFormat="1" ht="47.25" customHeight="1" x14ac:dyDescent="0.25">
      <c r="A57" s="203"/>
      <c r="B57" s="226"/>
      <c r="C57" s="205"/>
      <c r="D57" s="205"/>
      <c r="E57" s="205"/>
      <c r="F57" s="205"/>
      <c r="G57" s="205"/>
      <c r="H57" s="205"/>
      <c r="I57" s="205"/>
      <c r="J57" s="205"/>
      <c r="K57" s="205"/>
      <c r="L57" s="205"/>
      <c r="M57" s="205"/>
      <c r="N57" s="205"/>
      <c r="O57" s="205"/>
      <c r="P57" s="106" t="s">
        <v>79</v>
      </c>
      <c r="Q57" s="10" t="s">
        <v>380</v>
      </c>
      <c r="R57" s="10" t="s">
        <v>350</v>
      </c>
      <c r="S57" s="11" t="s">
        <v>31</v>
      </c>
      <c r="T57" s="129">
        <v>44228</v>
      </c>
      <c r="U57" s="129">
        <v>44560</v>
      </c>
      <c r="V57" s="72" t="s">
        <v>533</v>
      </c>
    </row>
    <row r="58" spans="1:22" s="82" customFormat="1" ht="91.5" customHeight="1" x14ac:dyDescent="0.25">
      <c r="A58" s="232" t="s">
        <v>476</v>
      </c>
      <c r="B58" s="227" t="s">
        <v>463</v>
      </c>
      <c r="C58" s="227" t="s">
        <v>392</v>
      </c>
      <c r="D58" s="227" t="s">
        <v>515</v>
      </c>
      <c r="E58" s="227">
        <v>1</v>
      </c>
      <c r="F58" s="227">
        <v>10</v>
      </c>
      <c r="G58" s="227">
        <f>+E58*F58</f>
        <v>10</v>
      </c>
      <c r="H58" s="227" t="str">
        <f>IF(AND(G58&gt;1,G58&lt;=10),"BAJA",IF(AND(G58&gt;=10,G58&lt;=29),"MODERADA",IF(AND(G58&gt;=30,G58&lt;=59),"ALTA",IF(AND(G58&gt;=59,G58&lt;=100),"EXTREMA","N.A"))))</f>
        <v>BAJA</v>
      </c>
      <c r="I58" s="227" t="s">
        <v>477</v>
      </c>
      <c r="J58" s="227">
        <v>1</v>
      </c>
      <c r="K58" s="227">
        <v>10</v>
      </c>
      <c r="L58" s="227">
        <f>+J58*K58</f>
        <v>10</v>
      </c>
      <c r="M58" s="227" t="str">
        <f>IF(AND(L58&gt;1,L58&lt;=10),"BAJA",IF(AND(L58&gt;=10,L58&lt;=29),"MODERADA",IF(AND(L58&gt;=30,L58&lt;=59),"ALTA",IF(AND(L58&gt;=59,L58&lt;=100),"EXTREMA","N.A"))))</f>
        <v>BAJA</v>
      </c>
      <c r="N58" s="227" t="s">
        <v>6</v>
      </c>
      <c r="O58" s="227"/>
      <c r="P58" s="139" t="s">
        <v>51</v>
      </c>
      <c r="Q58" s="140" t="s">
        <v>474</v>
      </c>
      <c r="R58" s="140" t="s">
        <v>391</v>
      </c>
      <c r="S58" s="140" t="s">
        <v>475</v>
      </c>
      <c r="T58" s="141">
        <v>44228</v>
      </c>
      <c r="U58" s="141">
        <v>44560</v>
      </c>
      <c r="V58" s="299" t="s">
        <v>561</v>
      </c>
    </row>
    <row r="59" spans="1:22" s="82" customFormat="1" ht="114" customHeight="1" x14ac:dyDescent="0.25">
      <c r="A59" s="233"/>
      <c r="B59" s="228"/>
      <c r="C59" s="228"/>
      <c r="D59" s="228"/>
      <c r="E59" s="228"/>
      <c r="F59" s="228"/>
      <c r="G59" s="228">
        <f t="shared" ref="G59" si="4">+E59*F59</f>
        <v>0</v>
      </c>
      <c r="H59" s="228" t="str">
        <f t="shared" ref="H59" si="5">IF(AND(G59&gt;1,G59&lt;=10),"BAJA",IF(AND(G59&gt;=10,G59&lt;=29),"MODERADA",IF(AND(G59&gt;=30,G59&lt;=59),"ALTA",IF(AND(G59&gt;=59,G59&lt;=100),"EXTREMA","N.A"))))</f>
        <v>N.A</v>
      </c>
      <c r="I59" s="228"/>
      <c r="J59" s="228"/>
      <c r="K59" s="228"/>
      <c r="L59" s="228">
        <f t="shared" ref="L59" si="6">+J59*K59</f>
        <v>0</v>
      </c>
      <c r="M59" s="228" t="str">
        <f t="shared" ref="M59" si="7">IF(AND(L59&gt;1,L59&lt;=10),"BAJA",IF(AND(L59&gt;=10,L59&lt;=29),"MODERADA",IF(AND(L59&gt;=30,L59&lt;=59),"ALTA",IF(AND(L59&gt;=59,L59&lt;=100),"EXTREMA","N.A"))))</f>
        <v>N.A</v>
      </c>
      <c r="N59" s="228"/>
      <c r="O59" s="228"/>
      <c r="P59" s="139" t="s">
        <v>79</v>
      </c>
      <c r="Q59" s="140" t="s">
        <v>516</v>
      </c>
      <c r="R59" s="140" t="s">
        <v>393</v>
      </c>
      <c r="S59" s="140" t="s">
        <v>394</v>
      </c>
      <c r="T59" s="141">
        <v>44197</v>
      </c>
      <c r="U59" s="141">
        <v>44560</v>
      </c>
      <c r="V59" s="72" t="s">
        <v>533</v>
      </c>
    </row>
    <row r="60" spans="1:22" s="72" customFormat="1" ht="92.25" customHeight="1" x14ac:dyDescent="0.25">
      <c r="A60" s="230" t="s">
        <v>140</v>
      </c>
      <c r="B60" s="142" t="s">
        <v>97</v>
      </c>
      <c r="C60" s="142" t="s">
        <v>39</v>
      </c>
      <c r="D60" s="142" t="s">
        <v>149</v>
      </c>
      <c r="E60" s="143">
        <v>2</v>
      </c>
      <c r="F60" s="143">
        <v>5</v>
      </c>
      <c r="G60" s="143">
        <f>+E60*F60</f>
        <v>10</v>
      </c>
      <c r="H60" s="143" t="str">
        <f t="shared" ref="H60:H61" si="8">IF(AND(G60&gt;1,G60&lt;=10),"BAJA",IF(AND(G60&gt;=10,G60&lt;=29),"MODERADA",IF(AND(G60&gt;=30,G60&lt;=59),"ALTA",IF(AND(G60&gt;=59,G60&lt;=100),"EXTREMA","N.A"))))</f>
        <v>BAJA</v>
      </c>
      <c r="I60" s="143" t="s">
        <v>314</v>
      </c>
      <c r="J60" s="143">
        <v>2</v>
      </c>
      <c r="K60" s="143">
        <v>5</v>
      </c>
      <c r="L60" s="143">
        <f>+J60*K60</f>
        <v>10</v>
      </c>
      <c r="M60" s="143" t="str">
        <f t="shared" ref="M60:M61" si="9">IF(AND(L60&gt;1,L60&lt;=10),"BAJA",IF(AND(L60&gt;=10,L60&lt;=29),"MODERADA",IF(AND(L60&gt;=30,L60&lt;=59),"ALTA",IF(AND(L60&gt;=59,L60&lt;=100),"EXTREMA","N.A"))))</f>
        <v>BAJA</v>
      </c>
      <c r="N60" s="143" t="s">
        <v>6</v>
      </c>
      <c r="O60" s="143"/>
      <c r="P60" s="163" t="s">
        <v>84</v>
      </c>
      <c r="Q60" s="144" t="s">
        <v>478</v>
      </c>
      <c r="R60" s="144" t="s">
        <v>479</v>
      </c>
      <c r="S60" s="145" t="s">
        <v>29</v>
      </c>
      <c r="T60" s="146">
        <v>44228</v>
      </c>
      <c r="U60" s="146">
        <v>44560</v>
      </c>
      <c r="V60" s="72" t="s">
        <v>562</v>
      </c>
    </row>
    <row r="61" spans="1:22" s="72" customFormat="1" ht="92.25" customHeight="1" x14ac:dyDescent="0.25">
      <c r="A61" s="230"/>
      <c r="B61" s="142" t="s">
        <v>98</v>
      </c>
      <c r="C61" s="142" t="s">
        <v>44</v>
      </c>
      <c r="D61" s="142" t="s">
        <v>149</v>
      </c>
      <c r="E61" s="143">
        <v>2</v>
      </c>
      <c r="F61" s="143">
        <v>5</v>
      </c>
      <c r="G61" s="143">
        <f>+E61*F61</f>
        <v>10</v>
      </c>
      <c r="H61" s="143" t="str">
        <f t="shared" si="8"/>
        <v>BAJA</v>
      </c>
      <c r="I61" s="143" t="s">
        <v>315</v>
      </c>
      <c r="J61" s="143">
        <v>2</v>
      </c>
      <c r="K61" s="143">
        <v>5</v>
      </c>
      <c r="L61" s="143">
        <f>+J61*K61</f>
        <v>10</v>
      </c>
      <c r="M61" s="143" t="str">
        <f t="shared" si="9"/>
        <v>BAJA</v>
      </c>
      <c r="N61" s="143" t="s">
        <v>6</v>
      </c>
      <c r="O61" s="143"/>
      <c r="P61" s="163"/>
      <c r="Q61" s="144" t="s">
        <v>132</v>
      </c>
      <c r="R61" s="144" t="s">
        <v>150</v>
      </c>
      <c r="S61" s="145" t="s">
        <v>133</v>
      </c>
      <c r="T61" s="146">
        <v>44501</v>
      </c>
      <c r="U61" s="146">
        <v>44560</v>
      </c>
      <c r="V61" s="72" t="s">
        <v>563</v>
      </c>
    </row>
    <row r="62" spans="1:22" s="72" customFormat="1" ht="56.25" customHeight="1" x14ac:dyDescent="0.25">
      <c r="A62" s="229" t="s">
        <v>99</v>
      </c>
      <c r="B62" s="160" t="s">
        <v>40</v>
      </c>
      <c r="C62" s="164" t="s">
        <v>472</v>
      </c>
      <c r="D62" s="160" t="s">
        <v>135</v>
      </c>
      <c r="E62" s="162">
        <v>5</v>
      </c>
      <c r="F62" s="162">
        <f>Hoja2!AJ66</f>
        <v>10</v>
      </c>
      <c r="G62" s="158">
        <f>+E62*F62</f>
        <v>50</v>
      </c>
      <c r="H62" s="161" t="str">
        <f t="shared" ref="H62" si="10">IF(AND(G62&gt;1,G62&lt;=10),"BAJA",IF(AND(G62&gt;=10,G62&lt;=29),"MODERADA",IF(AND(G62&gt;=30,G62&lt;=59),"ALTA",IF(AND(G62&gt;=59,G62&lt;=100),"EXTREMA","N.A"))))</f>
        <v>ALTA</v>
      </c>
      <c r="I62" s="158" t="s">
        <v>308</v>
      </c>
      <c r="J62" s="158">
        <v>5</v>
      </c>
      <c r="K62" s="158">
        <v>10</v>
      </c>
      <c r="L62" s="158">
        <f>+J62*K62</f>
        <v>50</v>
      </c>
      <c r="M62" s="162" t="str">
        <f t="shared" ref="M62" si="11">IF(AND(L62&gt;1,L62&lt;=10),"BAJA",IF(AND(L62&gt;=10,L62&lt;=29),"MODERADA",IF(AND(L62&gt;=30,L62&lt;=59),"ALTA",IF(AND(L62&gt;=59,L62&lt;=100),"EXTREMA","N.A"))))</f>
        <v>ALTA</v>
      </c>
      <c r="N62" s="162" t="s">
        <v>6</v>
      </c>
      <c r="O62" s="162"/>
      <c r="P62" s="147" t="s">
        <v>84</v>
      </c>
      <c r="Q62" s="148" t="s">
        <v>351</v>
      </c>
      <c r="R62" s="148" t="s">
        <v>352</v>
      </c>
      <c r="S62" s="149" t="s">
        <v>41</v>
      </c>
      <c r="T62" s="150">
        <v>44228</v>
      </c>
      <c r="U62" s="150">
        <v>44316</v>
      </c>
      <c r="V62" s="72" t="s">
        <v>550</v>
      </c>
    </row>
    <row r="63" spans="1:22" s="72" customFormat="1" ht="56.25" customHeight="1" x14ac:dyDescent="0.25">
      <c r="A63" s="229"/>
      <c r="B63" s="160"/>
      <c r="C63" s="164"/>
      <c r="D63" s="160"/>
      <c r="E63" s="162"/>
      <c r="F63" s="162"/>
      <c r="G63" s="221"/>
      <c r="H63" s="161"/>
      <c r="I63" s="221"/>
      <c r="J63" s="221"/>
      <c r="K63" s="221"/>
      <c r="L63" s="221"/>
      <c r="M63" s="162"/>
      <c r="N63" s="162"/>
      <c r="O63" s="162"/>
      <c r="P63" s="147" t="s">
        <v>84</v>
      </c>
      <c r="Q63" s="148" t="s">
        <v>517</v>
      </c>
      <c r="R63" s="148" t="s">
        <v>353</v>
      </c>
      <c r="S63" s="149" t="s">
        <v>41</v>
      </c>
      <c r="T63" s="150">
        <v>44228</v>
      </c>
      <c r="U63" s="150">
        <v>44560</v>
      </c>
      <c r="V63" s="72" t="s">
        <v>564</v>
      </c>
    </row>
    <row r="64" spans="1:22" s="72" customFormat="1" ht="56.25" customHeight="1" x14ac:dyDescent="0.25">
      <c r="A64" s="229"/>
      <c r="B64" s="160"/>
      <c r="C64" s="164"/>
      <c r="D64" s="160"/>
      <c r="E64" s="162"/>
      <c r="F64" s="162"/>
      <c r="G64" s="221"/>
      <c r="H64" s="161"/>
      <c r="I64" s="221"/>
      <c r="J64" s="221"/>
      <c r="K64" s="221"/>
      <c r="L64" s="221"/>
      <c r="M64" s="162"/>
      <c r="N64" s="162"/>
      <c r="O64" s="162"/>
      <c r="P64" s="147" t="s">
        <v>84</v>
      </c>
      <c r="Q64" s="148" t="s">
        <v>518</v>
      </c>
      <c r="R64" s="148" t="s">
        <v>451</v>
      </c>
      <c r="S64" s="149" t="s">
        <v>473</v>
      </c>
      <c r="T64" s="150">
        <v>44228</v>
      </c>
      <c r="U64" s="150">
        <v>44560</v>
      </c>
      <c r="V64" s="72" t="s">
        <v>548</v>
      </c>
    </row>
    <row r="65" spans="1:22" s="72" customFormat="1" ht="54" customHeight="1" x14ac:dyDescent="0.25">
      <c r="A65" s="229"/>
      <c r="B65" s="160" t="s">
        <v>383</v>
      </c>
      <c r="C65" s="158" t="s">
        <v>464</v>
      </c>
      <c r="D65" s="158" t="s">
        <v>382</v>
      </c>
      <c r="E65" s="158">
        <v>5</v>
      </c>
      <c r="F65" s="158">
        <v>10</v>
      </c>
      <c r="G65" s="158">
        <f>+E65*F65</f>
        <v>50</v>
      </c>
      <c r="H65" s="161" t="str">
        <f>IF(AND(G65&gt;1,G65&lt;=10),"BAJA",IF(AND(G65&gt;=10,G65&lt;=29),"MODERADA",IF(AND(G65&gt;=30,G65&lt;=59),"ALTA",IF(AND(G65&gt;=59,G65&lt;=100),"EXTREMA","N.A"))))</f>
        <v>ALTA</v>
      </c>
      <c r="I65" s="158" t="s">
        <v>465</v>
      </c>
      <c r="J65" s="158">
        <v>4</v>
      </c>
      <c r="K65" s="158">
        <v>10</v>
      </c>
      <c r="L65" s="158">
        <f>+J65*K65</f>
        <v>40</v>
      </c>
      <c r="M65" s="162" t="str">
        <f>IF(AND(L65&gt;1,L65&lt;=10),"BAJA",IF(AND(L65&gt;=10,L65&lt;=29),"MODERADA",IF(AND(L65&gt;=30,L65&lt;=59),"ALTA",IF(AND(L65&gt;=59,L65&lt;=100),"EXTREMA","N.A"))))</f>
        <v>ALTA</v>
      </c>
      <c r="N65" s="158"/>
      <c r="O65" s="158" t="s">
        <v>6</v>
      </c>
      <c r="P65" s="158" t="s">
        <v>118</v>
      </c>
      <c r="Q65" s="148" t="s">
        <v>469</v>
      </c>
      <c r="R65" s="148" t="s">
        <v>466</v>
      </c>
      <c r="S65" s="149" t="s">
        <v>467</v>
      </c>
      <c r="T65" s="150">
        <v>44228</v>
      </c>
      <c r="U65" s="150">
        <v>44316</v>
      </c>
      <c r="V65" s="72" t="s">
        <v>548</v>
      </c>
    </row>
    <row r="66" spans="1:22" s="72" customFormat="1" ht="54" customHeight="1" x14ac:dyDescent="0.25">
      <c r="A66" s="229"/>
      <c r="B66" s="160"/>
      <c r="C66" s="159"/>
      <c r="D66" s="159"/>
      <c r="E66" s="159"/>
      <c r="F66" s="159"/>
      <c r="G66" s="159"/>
      <c r="H66" s="161"/>
      <c r="I66" s="159"/>
      <c r="J66" s="159"/>
      <c r="K66" s="159"/>
      <c r="L66" s="159"/>
      <c r="M66" s="162"/>
      <c r="N66" s="159"/>
      <c r="O66" s="159"/>
      <c r="P66" s="159"/>
      <c r="Q66" s="148" t="s">
        <v>468</v>
      </c>
      <c r="R66" s="148" t="s">
        <v>470</v>
      </c>
      <c r="S66" s="149" t="s">
        <v>471</v>
      </c>
      <c r="T66" s="150">
        <v>44228</v>
      </c>
      <c r="U66" s="150">
        <v>44316</v>
      </c>
      <c r="V66" s="72" t="s">
        <v>533</v>
      </c>
    </row>
    <row r="67" spans="1:22" s="72" customFormat="1" ht="47.25" customHeight="1" x14ac:dyDescent="0.25">
      <c r="A67" s="229"/>
      <c r="B67" s="160" t="s">
        <v>134</v>
      </c>
      <c r="C67" s="160" t="s">
        <v>136</v>
      </c>
      <c r="D67" s="160" t="s">
        <v>151</v>
      </c>
      <c r="E67" s="162">
        <v>2</v>
      </c>
      <c r="F67" s="162">
        <v>5</v>
      </c>
      <c r="G67" s="162">
        <f>+E67*F67</f>
        <v>10</v>
      </c>
      <c r="H67" s="162" t="str">
        <f t="shared" ref="H67" si="12">IF(AND(G67&gt;1,G67&lt;=10),"BAJA",IF(AND(G67&gt;=10,G67&lt;=29),"MODERADA",IF(AND(G67&gt;=30,G67&lt;=59),"ALTA",IF(AND(G67&gt;=59,G67&lt;=100),"EXTREMA","N.A"))))</f>
        <v>BAJA</v>
      </c>
      <c r="I67" s="158" t="s">
        <v>519</v>
      </c>
      <c r="J67" s="162">
        <v>2</v>
      </c>
      <c r="K67" s="162">
        <v>5</v>
      </c>
      <c r="L67" s="162">
        <f>+J67*K67</f>
        <v>10</v>
      </c>
      <c r="M67" s="162" t="str">
        <f t="shared" ref="M67" si="13">IF(AND(L67&gt;1,L67&lt;=10),"BAJA",IF(AND(L67&gt;=10,L67&lt;=29),"MODERADA",IF(AND(L67&gt;=30,L67&lt;=59),"ALTA",IF(AND(L67&gt;=59,L67&lt;=100),"EXTREMA","N.A"))))</f>
        <v>BAJA</v>
      </c>
      <c r="N67" s="162" t="s">
        <v>6</v>
      </c>
      <c r="O67" s="162"/>
      <c r="P67" s="162" t="s">
        <v>84</v>
      </c>
      <c r="Q67" s="148" t="s">
        <v>152</v>
      </c>
      <c r="R67" s="148" t="s">
        <v>137</v>
      </c>
      <c r="S67" s="149" t="s">
        <v>138</v>
      </c>
      <c r="T67" s="150">
        <v>44228</v>
      </c>
      <c r="U67" s="150">
        <v>44560</v>
      </c>
      <c r="V67" s="72" t="s">
        <v>533</v>
      </c>
    </row>
    <row r="68" spans="1:22" s="72" customFormat="1" ht="63" customHeight="1" x14ac:dyDescent="0.25">
      <c r="A68" s="229"/>
      <c r="B68" s="160"/>
      <c r="C68" s="160"/>
      <c r="D68" s="160"/>
      <c r="E68" s="162"/>
      <c r="F68" s="162"/>
      <c r="G68" s="162"/>
      <c r="H68" s="162"/>
      <c r="I68" s="159"/>
      <c r="J68" s="162"/>
      <c r="K68" s="162"/>
      <c r="L68" s="162"/>
      <c r="M68" s="162"/>
      <c r="N68" s="162"/>
      <c r="O68" s="162"/>
      <c r="P68" s="162"/>
      <c r="Q68" s="148" t="s">
        <v>306</v>
      </c>
      <c r="R68" s="148" t="s">
        <v>520</v>
      </c>
      <c r="S68" s="149" t="s">
        <v>307</v>
      </c>
      <c r="T68" s="150">
        <v>44228</v>
      </c>
      <c r="U68" s="150">
        <v>44531</v>
      </c>
      <c r="V68" s="72" t="s">
        <v>565</v>
      </c>
    </row>
    <row r="69" spans="1:22" s="72" customFormat="1" x14ac:dyDescent="0.25">
      <c r="A69" s="83"/>
      <c r="B69" s="84"/>
      <c r="C69" s="85"/>
      <c r="D69" s="85"/>
      <c r="E69" s="83"/>
      <c r="F69" s="83"/>
      <c r="G69" s="83"/>
      <c r="H69" s="83"/>
      <c r="I69" s="83"/>
      <c r="J69" s="83"/>
      <c r="K69" s="83"/>
      <c r="L69" s="83"/>
      <c r="M69" s="83"/>
      <c r="N69" s="83"/>
      <c r="O69" s="83"/>
      <c r="P69" s="83"/>
      <c r="Q69" s="83"/>
      <c r="R69" s="83"/>
      <c r="S69" s="86"/>
      <c r="T69" s="86"/>
      <c r="U69" s="86"/>
    </row>
    <row r="70" spans="1:22" s="72" customFormat="1" x14ac:dyDescent="0.25">
      <c r="A70" s="87"/>
      <c r="B70" s="88" t="s">
        <v>3</v>
      </c>
      <c r="C70" s="89"/>
      <c r="D70" s="90"/>
      <c r="F70" s="91" t="s">
        <v>10</v>
      </c>
      <c r="G70" s="83"/>
      <c r="N70" s="83"/>
      <c r="O70" s="83"/>
      <c r="P70" s="83"/>
      <c r="R70" s="91" t="s">
        <v>12</v>
      </c>
      <c r="S70" s="86"/>
      <c r="T70" s="86"/>
      <c r="U70" s="86"/>
    </row>
    <row r="71" spans="1:22" s="72" customFormat="1" x14ac:dyDescent="0.25">
      <c r="A71" s="87"/>
      <c r="B71" s="88"/>
      <c r="C71" s="89"/>
      <c r="D71" s="90"/>
      <c r="F71" s="91"/>
      <c r="G71" s="83"/>
      <c r="N71" s="83"/>
      <c r="O71" s="83"/>
      <c r="P71" s="83"/>
      <c r="R71" s="91"/>
      <c r="S71" s="86"/>
      <c r="T71" s="86"/>
      <c r="U71" s="86"/>
    </row>
    <row r="72" spans="1:22" s="72" customFormat="1" x14ac:dyDescent="0.25">
      <c r="A72" s="87"/>
      <c r="B72" s="88"/>
      <c r="C72" s="89"/>
      <c r="D72" s="90"/>
      <c r="G72" s="83"/>
      <c r="N72" s="83"/>
      <c r="O72" s="83"/>
      <c r="P72" s="83"/>
      <c r="R72" s="91"/>
      <c r="S72" s="86"/>
      <c r="T72" s="86"/>
      <c r="U72" s="86"/>
    </row>
    <row r="73" spans="1:22" s="73" customFormat="1" ht="31.5" x14ac:dyDescent="0.25">
      <c r="A73" s="92"/>
      <c r="B73" s="93" t="s">
        <v>110</v>
      </c>
      <c r="C73" s="85"/>
      <c r="D73" s="94"/>
      <c r="F73" s="95" t="s">
        <v>17</v>
      </c>
      <c r="G73" s="92"/>
      <c r="N73" s="92"/>
      <c r="O73" s="92"/>
      <c r="P73" s="92"/>
      <c r="R73" s="95" t="s">
        <v>8</v>
      </c>
      <c r="S73" s="96"/>
      <c r="T73" s="96"/>
      <c r="U73" s="96"/>
    </row>
    <row r="74" spans="1:22" s="73" customFormat="1" ht="30" x14ac:dyDescent="0.25">
      <c r="A74" s="92"/>
      <c r="B74" s="88" t="s">
        <v>111</v>
      </c>
      <c r="C74" s="85"/>
      <c r="D74" s="90"/>
      <c r="F74" s="97" t="s">
        <v>16</v>
      </c>
      <c r="G74" s="92"/>
      <c r="N74" s="92"/>
      <c r="O74" s="92"/>
      <c r="P74" s="92"/>
      <c r="R74" s="97" t="s">
        <v>9</v>
      </c>
      <c r="S74" s="96"/>
      <c r="T74" s="96"/>
      <c r="U74" s="96"/>
    </row>
    <row r="75" spans="1:22" s="73" customFormat="1" x14ac:dyDescent="0.25">
      <c r="A75" s="92"/>
      <c r="B75" s="88"/>
      <c r="C75" s="85"/>
      <c r="D75" s="90"/>
      <c r="F75" s="97"/>
      <c r="G75" s="92"/>
      <c r="N75" s="92"/>
      <c r="O75" s="92"/>
      <c r="P75" s="92"/>
      <c r="R75" s="97"/>
      <c r="S75" s="96"/>
      <c r="T75" s="96"/>
      <c r="U75" s="96"/>
    </row>
    <row r="76" spans="1:22" s="73" customFormat="1" ht="30" x14ac:dyDescent="0.25">
      <c r="A76" s="92"/>
      <c r="B76" s="88" t="s">
        <v>42</v>
      </c>
      <c r="C76" s="108">
        <v>44225</v>
      </c>
      <c r="D76" s="90"/>
      <c r="F76" s="97" t="s">
        <v>13</v>
      </c>
      <c r="G76" s="92"/>
      <c r="H76" s="157">
        <v>44226</v>
      </c>
      <c r="I76" s="157"/>
      <c r="N76" s="92"/>
      <c r="O76" s="92"/>
      <c r="P76" s="92"/>
      <c r="R76" s="97" t="s">
        <v>14</v>
      </c>
      <c r="S76" s="109">
        <v>44227</v>
      </c>
      <c r="T76" s="96"/>
      <c r="U76" s="96"/>
    </row>
    <row r="77" spans="1:22" s="72" customFormat="1" x14ac:dyDescent="0.25">
      <c r="B77" s="98"/>
      <c r="C77" s="99"/>
      <c r="D77" s="99"/>
      <c r="S77" s="100"/>
      <c r="T77" s="100"/>
      <c r="U77" s="100"/>
    </row>
    <row r="78" spans="1:22" s="72" customFormat="1" hidden="1" x14ac:dyDescent="0.25">
      <c r="B78" s="98"/>
      <c r="C78" s="99"/>
      <c r="D78" s="99"/>
      <c r="S78" s="100"/>
      <c r="T78" s="100"/>
      <c r="U78" s="100"/>
    </row>
    <row r="79" spans="1:22" s="74" customFormat="1" hidden="1" x14ac:dyDescent="0.25">
      <c r="G79" s="74">
        <f>SUM(G10:G68)</f>
        <v>555</v>
      </c>
      <c r="L79" s="74">
        <f>SUM(L10:L68)</f>
        <v>400</v>
      </c>
      <c r="S79" s="100"/>
      <c r="T79" s="100"/>
      <c r="U79" s="100"/>
    </row>
    <row r="80" spans="1:22" s="74" customFormat="1" hidden="1" x14ac:dyDescent="0.25">
      <c r="G80" s="74">
        <f>G79/23</f>
        <v>24.130434782608695</v>
      </c>
      <c r="L80" s="74">
        <f>L79/23</f>
        <v>17.391304347826086</v>
      </c>
      <c r="S80" s="100"/>
      <c r="T80" s="100"/>
      <c r="U80" s="100"/>
    </row>
    <row r="81" spans="1:21" s="74" customFormat="1" hidden="1" x14ac:dyDescent="0.25">
      <c r="S81" s="100"/>
      <c r="T81" s="100"/>
      <c r="U81" s="100"/>
    </row>
    <row r="82" spans="1:21" s="74" customFormat="1" hidden="1" x14ac:dyDescent="0.25">
      <c r="I82" s="74">
        <f>(G80+L80)/2</f>
        <v>20.760869565217391</v>
      </c>
      <c r="S82" s="100"/>
      <c r="T82" s="100"/>
      <c r="U82" s="100"/>
    </row>
    <row r="83" spans="1:21" s="74" customFormat="1" hidden="1" x14ac:dyDescent="0.25">
      <c r="S83" s="100"/>
      <c r="T83" s="100"/>
      <c r="U83" s="100"/>
    </row>
    <row r="84" spans="1:21" s="74" customFormat="1" hidden="1" x14ac:dyDescent="0.25">
      <c r="S84" s="100"/>
      <c r="T84" s="100"/>
      <c r="U84" s="100"/>
    </row>
    <row r="85" spans="1:21" s="74" customFormat="1" hidden="1" x14ac:dyDescent="0.25">
      <c r="S85" s="100"/>
      <c r="T85" s="100"/>
      <c r="U85" s="100"/>
    </row>
    <row r="86" spans="1:21" s="74" customFormat="1" hidden="1" x14ac:dyDescent="0.25">
      <c r="A86" s="72"/>
      <c r="B86" s="98"/>
      <c r="C86" s="99"/>
      <c r="D86" s="99"/>
      <c r="S86" s="100"/>
      <c r="T86" s="100"/>
      <c r="U86" s="100"/>
    </row>
    <row r="87" spans="1:21" s="74" customFormat="1" hidden="1" x14ac:dyDescent="0.25">
      <c r="A87" s="72"/>
      <c r="B87" s="98"/>
      <c r="C87" s="99"/>
      <c r="D87" s="99"/>
      <c r="S87" s="100"/>
      <c r="T87" s="100"/>
      <c r="U87" s="100"/>
    </row>
    <row r="88" spans="1:21" s="74" customFormat="1" x14ac:dyDescent="0.25">
      <c r="A88" s="72"/>
      <c r="B88" s="98"/>
      <c r="C88" s="99"/>
      <c r="D88" s="99"/>
      <c r="S88" s="100"/>
      <c r="T88" s="100"/>
      <c r="U88" s="100"/>
    </row>
    <row r="89" spans="1:21" s="74" customFormat="1" x14ac:dyDescent="0.25">
      <c r="A89" s="72"/>
      <c r="B89" s="98"/>
      <c r="C89" s="99"/>
      <c r="D89" s="99"/>
      <c r="S89" s="100"/>
      <c r="T89" s="100"/>
      <c r="U89" s="100"/>
    </row>
    <row r="90" spans="1:21" s="74" customFormat="1" x14ac:dyDescent="0.25">
      <c r="A90" s="72"/>
      <c r="B90" s="98"/>
      <c r="C90" s="99"/>
      <c r="D90" s="99"/>
      <c r="S90" s="100"/>
      <c r="T90" s="100"/>
      <c r="U90" s="100"/>
    </row>
    <row r="91" spans="1:21" s="74" customFormat="1" x14ac:dyDescent="0.25">
      <c r="A91" s="72"/>
      <c r="B91" s="98"/>
      <c r="C91" s="99"/>
      <c r="D91" s="99"/>
      <c r="S91" s="100"/>
      <c r="T91" s="100"/>
      <c r="U91" s="100"/>
    </row>
    <row r="92" spans="1:21" s="74" customFormat="1" x14ac:dyDescent="0.25">
      <c r="A92" s="72"/>
      <c r="B92" s="98"/>
      <c r="C92" s="99"/>
      <c r="D92" s="99"/>
      <c r="S92" s="100"/>
      <c r="T92" s="100"/>
      <c r="U92" s="100"/>
    </row>
    <row r="93" spans="1:21" s="74" customFormat="1" x14ac:dyDescent="0.25">
      <c r="A93" s="72"/>
      <c r="B93" s="98"/>
      <c r="C93" s="99"/>
      <c r="D93" s="99"/>
      <c r="S93" s="100"/>
      <c r="T93" s="100"/>
      <c r="U93" s="100"/>
    </row>
    <row r="94" spans="1:21" s="74" customFormat="1" x14ac:dyDescent="0.25">
      <c r="A94" s="72"/>
      <c r="B94" s="98"/>
      <c r="C94" s="99"/>
      <c r="D94" s="99"/>
      <c r="S94" s="100"/>
      <c r="T94" s="100"/>
      <c r="U94" s="100"/>
    </row>
    <row r="95" spans="1:21" s="74" customFormat="1" x14ac:dyDescent="0.25">
      <c r="A95" s="72"/>
      <c r="B95" s="98"/>
      <c r="C95" s="99"/>
      <c r="D95" s="99"/>
      <c r="S95" s="100"/>
      <c r="T95" s="100"/>
      <c r="U95" s="100"/>
    </row>
    <row r="96" spans="1:21" s="74" customFormat="1" x14ac:dyDescent="0.25">
      <c r="A96" s="72"/>
      <c r="B96" s="98"/>
      <c r="C96" s="99"/>
      <c r="D96" s="99"/>
      <c r="S96" s="100"/>
      <c r="T96" s="100"/>
      <c r="U96" s="100"/>
    </row>
    <row r="97" spans="1:21" s="74" customFormat="1" x14ac:dyDescent="0.25">
      <c r="A97" s="72"/>
      <c r="B97" s="98"/>
      <c r="C97" s="99"/>
      <c r="D97" s="99"/>
      <c r="S97" s="100"/>
      <c r="T97" s="100"/>
      <c r="U97" s="100"/>
    </row>
    <row r="98" spans="1:21" s="74" customFormat="1" x14ac:dyDescent="0.25">
      <c r="A98" s="72"/>
      <c r="B98" s="98"/>
      <c r="C98" s="99"/>
      <c r="D98" s="99"/>
      <c r="S98" s="100"/>
      <c r="T98" s="100"/>
      <c r="U98" s="100"/>
    </row>
    <row r="99" spans="1:21" s="74" customFormat="1" x14ac:dyDescent="0.25">
      <c r="A99" s="72"/>
      <c r="B99" s="98"/>
      <c r="C99" s="99"/>
      <c r="D99" s="99"/>
      <c r="S99" s="100"/>
      <c r="T99" s="100"/>
      <c r="U99" s="100"/>
    </row>
    <row r="100" spans="1:21" s="74" customFormat="1" x14ac:dyDescent="0.25">
      <c r="A100" s="72"/>
      <c r="B100" s="98"/>
      <c r="C100" s="99"/>
      <c r="D100" s="99"/>
      <c r="S100" s="100"/>
      <c r="T100" s="100"/>
      <c r="U100" s="100"/>
    </row>
    <row r="101" spans="1:21" s="74" customFormat="1" x14ac:dyDescent="0.25">
      <c r="A101" s="72"/>
      <c r="B101" s="98"/>
      <c r="C101" s="99"/>
      <c r="D101" s="99"/>
      <c r="S101" s="100"/>
      <c r="T101" s="100"/>
      <c r="U101" s="100"/>
    </row>
    <row r="102" spans="1:21" s="74" customFormat="1" x14ac:dyDescent="0.25">
      <c r="A102" s="72"/>
      <c r="B102" s="98"/>
      <c r="C102" s="99"/>
      <c r="D102" s="99"/>
      <c r="S102" s="100"/>
      <c r="T102" s="100"/>
      <c r="U102" s="100"/>
    </row>
    <row r="103" spans="1:21" s="74" customFormat="1" x14ac:dyDescent="0.25">
      <c r="A103" s="72"/>
      <c r="B103" s="98"/>
      <c r="C103" s="99"/>
      <c r="D103" s="99"/>
      <c r="S103" s="100"/>
      <c r="T103" s="100"/>
      <c r="U103" s="100"/>
    </row>
    <row r="104" spans="1:21" s="74" customFormat="1" x14ac:dyDescent="0.25">
      <c r="A104" s="72"/>
      <c r="B104" s="98"/>
      <c r="C104" s="99"/>
      <c r="D104" s="99"/>
      <c r="S104" s="100"/>
      <c r="T104" s="100"/>
      <c r="U104" s="100"/>
    </row>
    <row r="105" spans="1:21" s="74" customFormat="1" x14ac:dyDescent="0.25">
      <c r="A105" s="72"/>
      <c r="B105" s="98"/>
      <c r="C105" s="99"/>
      <c r="D105" s="99"/>
      <c r="S105" s="100"/>
      <c r="T105" s="100"/>
      <c r="U105" s="100"/>
    </row>
    <row r="106" spans="1:21" s="74" customFormat="1" x14ac:dyDescent="0.25">
      <c r="A106" s="72"/>
      <c r="B106" s="98"/>
      <c r="C106" s="99"/>
      <c r="D106" s="99"/>
      <c r="S106" s="100"/>
      <c r="T106" s="100"/>
      <c r="U106" s="100"/>
    </row>
    <row r="107" spans="1:21" s="74" customFormat="1" x14ac:dyDescent="0.25">
      <c r="A107" s="72"/>
      <c r="B107" s="98"/>
      <c r="C107" s="99"/>
      <c r="D107" s="99"/>
      <c r="S107" s="100"/>
      <c r="T107" s="100"/>
      <c r="U107" s="100"/>
    </row>
    <row r="108" spans="1:21" s="74" customFormat="1" x14ac:dyDescent="0.25">
      <c r="A108" s="72"/>
      <c r="B108" s="98"/>
      <c r="C108" s="99"/>
      <c r="D108" s="99"/>
      <c r="S108" s="100"/>
      <c r="T108" s="100"/>
      <c r="U108" s="100"/>
    </row>
    <row r="109" spans="1:21" s="74" customFormat="1" x14ac:dyDescent="0.25">
      <c r="A109" s="72"/>
      <c r="B109" s="98"/>
      <c r="C109" s="99"/>
      <c r="D109" s="99"/>
      <c r="S109" s="100"/>
      <c r="T109" s="100"/>
      <c r="U109" s="100"/>
    </row>
    <row r="110" spans="1:21" s="74" customFormat="1" x14ac:dyDescent="0.25">
      <c r="A110" s="72"/>
      <c r="B110" s="98"/>
      <c r="C110" s="99"/>
      <c r="D110" s="99"/>
      <c r="S110" s="100"/>
      <c r="T110" s="100"/>
      <c r="U110" s="100"/>
    </row>
    <row r="111" spans="1:21" s="74" customFormat="1" x14ac:dyDescent="0.25">
      <c r="A111" s="72"/>
      <c r="B111" s="98"/>
      <c r="C111" s="99"/>
      <c r="D111" s="99"/>
      <c r="S111" s="100"/>
      <c r="T111" s="100"/>
      <c r="U111" s="100"/>
    </row>
    <row r="112" spans="1:21" s="74" customFormat="1" x14ac:dyDescent="0.25">
      <c r="A112" s="72"/>
      <c r="B112" s="98"/>
      <c r="C112" s="99"/>
      <c r="D112" s="99"/>
      <c r="S112" s="100"/>
      <c r="T112" s="100"/>
      <c r="U112" s="100"/>
    </row>
    <row r="113" spans="1:21" s="74" customFormat="1" x14ac:dyDescent="0.25">
      <c r="A113" s="72"/>
      <c r="B113" s="98"/>
      <c r="C113" s="99"/>
      <c r="D113" s="99"/>
      <c r="S113" s="100"/>
      <c r="T113" s="100"/>
      <c r="U113" s="100"/>
    </row>
    <row r="114" spans="1:21" s="74" customFormat="1" x14ac:dyDescent="0.25">
      <c r="A114" s="72"/>
      <c r="B114" s="98"/>
      <c r="C114" s="99"/>
      <c r="D114" s="99"/>
      <c r="S114" s="100"/>
      <c r="T114" s="100"/>
      <c r="U114" s="100"/>
    </row>
    <row r="115" spans="1:21" s="74" customFormat="1" x14ac:dyDescent="0.25">
      <c r="A115" s="72"/>
      <c r="B115" s="98"/>
      <c r="C115" s="99"/>
      <c r="D115" s="99"/>
      <c r="S115" s="100"/>
      <c r="T115" s="100"/>
      <c r="U115" s="100"/>
    </row>
    <row r="116" spans="1:21" s="74" customFormat="1" x14ac:dyDescent="0.25">
      <c r="A116" s="72"/>
      <c r="B116" s="98"/>
      <c r="C116" s="99"/>
      <c r="D116" s="99"/>
      <c r="S116" s="100"/>
      <c r="T116" s="100"/>
      <c r="U116" s="100"/>
    </row>
    <row r="117" spans="1:21" s="74" customFormat="1" x14ac:dyDescent="0.25">
      <c r="A117" s="72"/>
      <c r="B117" s="98"/>
      <c r="C117" s="99"/>
      <c r="D117" s="99"/>
      <c r="S117" s="100"/>
      <c r="T117" s="100"/>
      <c r="U117" s="100"/>
    </row>
    <row r="118" spans="1:21" s="74" customFormat="1" x14ac:dyDescent="0.25">
      <c r="A118" s="72"/>
      <c r="B118" s="98"/>
      <c r="C118" s="99"/>
      <c r="D118" s="99"/>
      <c r="S118" s="100"/>
      <c r="T118" s="100"/>
      <c r="U118" s="100"/>
    </row>
    <row r="119" spans="1:21" s="74" customFormat="1" x14ac:dyDescent="0.25">
      <c r="A119" s="72"/>
      <c r="B119" s="98"/>
      <c r="C119" s="99"/>
      <c r="D119" s="99"/>
      <c r="S119" s="100"/>
      <c r="T119" s="100"/>
      <c r="U119" s="100"/>
    </row>
    <row r="120" spans="1:21" s="74" customFormat="1" x14ac:dyDescent="0.25">
      <c r="A120" s="72"/>
      <c r="B120" s="98"/>
      <c r="C120" s="99"/>
      <c r="D120" s="99"/>
      <c r="S120" s="100"/>
      <c r="T120" s="100"/>
      <c r="U120" s="100"/>
    </row>
    <row r="121" spans="1:21" s="74" customFormat="1" x14ac:dyDescent="0.25">
      <c r="A121" s="72"/>
      <c r="B121" s="98"/>
      <c r="C121" s="99"/>
      <c r="D121" s="99"/>
      <c r="S121" s="100"/>
      <c r="T121" s="100"/>
      <c r="U121" s="100"/>
    </row>
    <row r="122" spans="1:21" s="74" customFormat="1" x14ac:dyDescent="0.25">
      <c r="A122" s="72"/>
      <c r="B122" s="98"/>
      <c r="C122" s="99"/>
      <c r="D122" s="99"/>
      <c r="S122" s="100"/>
      <c r="T122" s="100"/>
      <c r="U122" s="100"/>
    </row>
    <row r="123" spans="1:21" s="74" customFormat="1" x14ac:dyDescent="0.25">
      <c r="A123" s="72"/>
      <c r="B123" s="98"/>
      <c r="C123" s="99"/>
      <c r="D123" s="99"/>
      <c r="S123" s="100"/>
      <c r="T123" s="100"/>
      <c r="U123" s="100"/>
    </row>
    <row r="124" spans="1:21" s="74" customFormat="1" x14ac:dyDescent="0.25">
      <c r="A124" s="72"/>
      <c r="B124" s="98"/>
      <c r="C124" s="99"/>
      <c r="D124" s="99"/>
      <c r="S124" s="100"/>
      <c r="T124" s="100"/>
      <c r="U124" s="100"/>
    </row>
    <row r="125" spans="1:21" s="74" customFormat="1" x14ac:dyDescent="0.25">
      <c r="A125" s="72"/>
      <c r="B125" s="98"/>
      <c r="C125" s="99"/>
      <c r="D125" s="99"/>
      <c r="S125" s="100"/>
      <c r="T125" s="100"/>
      <c r="U125" s="100"/>
    </row>
    <row r="126" spans="1:21" s="74" customFormat="1" x14ac:dyDescent="0.25">
      <c r="A126" s="72"/>
      <c r="B126" s="98"/>
      <c r="C126" s="99"/>
      <c r="D126" s="99"/>
      <c r="S126" s="100"/>
      <c r="T126" s="100"/>
      <c r="U126" s="100"/>
    </row>
    <row r="127" spans="1:21" s="74" customFormat="1" x14ac:dyDescent="0.25">
      <c r="A127" s="72"/>
      <c r="B127" s="98"/>
      <c r="C127" s="99"/>
      <c r="D127" s="99"/>
      <c r="S127" s="100"/>
      <c r="T127" s="100"/>
      <c r="U127" s="100"/>
    </row>
    <row r="128" spans="1:21" s="74" customFormat="1" x14ac:dyDescent="0.25">
      <c r="A128" s="72"/>
      <c r="B128" s="98"/>
      <c r="C128" s="99"/>
      <c r="D128" s="99"/>
      <c r="S128" s="100"/>
      <c r="T128" s="100"/>
      <c r="U128" s="100"/>
    </row>
    <row r="129" spans="1:21" s="74" customFormat="1" x14ac:dyDescent="0.25">
      <c r="A129" s="72"/>
      <c r="B129" s="98"/>
      <c r="C129" s="99"/>
      <c r="D129" s="99"/>
      <c r="S129" s="100"/>
      <c r="T129" s="100"/>
      <c r="U129" s="100"/>
    </row>
    <row r="130" spans="1:21" s="74" customFormat="1" x14ac:dyDescent="0.25">
      <c r="A130" s="72"/>
      <c r="B130" s="98"/>
      <c r="C130" s="99"/>
      <c r="D130" s="99"/>
      <c r="S130" s="100"/>
      <c r="T130" s="100"/>
      <c r="U130" s="100"/>
    </row>
    <row r="131" spans="1:21" s="74" customFormat="1" x14ac:dyDescent="0.25">
      <c r="A131" s="72"/>
      <c r="B131" s="98"/>
      <c r="C131" s="99"/>
      <c r="D131" s="99"/>
      <c r="S131" s="100"/>
      <c r="T131" s="100"/>
      <c r="U131" s="100"/>
    </row>
    <row r="132" spans="1:21" s="74" customFormat="1" x14ac:dyDescent="0.25">
      <c r="A132" s="72"/>
      <c r="B132" s="98"/>
      <c r="C132" s="99"/>
      <c r="D132" s="99"/>
      <c r="S132" s="100"/>
      <c r="T132" s="100"/>
      <c r="U132" s="100"/>
    </row>
    <row r="133" spans="1:21" s="74" customFormat="1" x14ac:dyDescent="0.25">
      <c r="A133" s="72"/>
      <c r="B133" s="98"/>
      <c r="C133" s="99"/>
      <c r="D133" s="99"/>
      <c r="S133" s="100"/>
      <c r="T133" s="100"/>
      <c r="U133" s="100"/>
    </row>
    <row r="134" spans="1:21" s="74" customFormat="1" x14ac:dyDescent="0.25">
      <c r="A134" s="72"/>
      <c r="B134" s="98"/>
      <c r="C134" s="99"/>
      <c r="D134" s="99"/>
      <c r="S134" s="100"/>
      <c r="T134" s="100"/>
      <c r="U134" s="100"/>
    </row>
    <row r="135" spans="1:21" s="74" customFormat="1" x14ac:dyDescent="0.25">
      <c r="A135" s="72"/>
      <c r="B135" s="98"/>
      <c r="C135" s="99"/>
      <c r="D135" s="99"/>
      <c r="S135" s="100"/>
      <c r="T135" s="100"/>
      <c r="U135" s="100"/>
    </row>
    <row r="136" spans="1:21" s="74" customFormat="1" x14ac:dyDescent="0.25">
      <c r="A136" s="72"/>
      <c r="B136" s="98"/>
      <c r="C136" s="99"/>
      <c r="D136" s="99"/>
      <c r="S136" s="100"/>
      <c r="T136" s="100"/>
      <c r="U136" s="100"/>
    </row>
    <row r="137" spans="1:21" s="74" customFormat="1" x14ac:dyDescent="0.25">
      <c r="A137" s="72"/>
      <c r="B137" s="98"/>
      <c r="C137" s="99"/>
      <c r="D137" s="99"/>
      <c r="S137" s="100"/>
      <c r="T137" s="100"/>
      <c r="U137" s="100"/>
    </row>
    <row r="138" spans="1:21" s="74" customFormat="1" x14ac:dyDescent="0.25">
      <c r="A138" s="72"/>
      <c r="B138" s="98"/>
      <c r="C138" s="99"/>
      <c r="D138" s="99"/>
      <c r="S138" s="100"/>
      <c r="T138" s="100"/>
      <c r="U138" s="100"/>
    </row>
    <row r="139" spans="1:21" s="74" customFormat="1" x14ac:dyDescent="0.25">
      <c r="A139" s="72"/>
      <c r="B139" s="98"/>
      <c r="C139" s="99"/>
      <c r="D139" s="99"/>
      <c r="S139" s="100"/>
      <c r="T139" s="100"/>
      <c r="U139" s="100"/>
    </row>
    <row r="140" spans="1:21" s="74" customFormat="1" x14ac:dyDescent="0.25">
      <c r="A140" s="72"/>
      <c r="B140" s="98"/>
      <c r="C140" s="99"/>
      <c r="D140" s="99"/>
      <c r="S140" s="100"/>
      <c r="T140" s="100"/>
      <c r="U140" s="100"/>
    </row>
    <row r="141" spans="1:21" s="74" customFormat="1" x14ac:dyDescent="0.25">
      <c r="A141" s="72"/>
      <c r="B141" s="98"/>
      <c r="C141" s="99"/>
      <c r="D141" s="99"/>
      <c r="S141" s="100"/>
      <c r="T141" s="100"/>
      <c r="U141" s="100"/>
    </row>
    <row r="142" spans="1:21" s="74" customFormat="1" x14ac:dyDescent="0.25">
      <c r="A142" s="72"/>
      <c r="B142" s="98"/>
      <c r="C142" s="99"/>
      <c r="D142" s="99"/>
      <c r="S142" s="100"/>
      <c r="T142" s="100"/>
      <c r="U142" s="100"/>
    </row>
    <row r="143" spans="1:21" s="74" customFormat="1" x14ac:dyDescent="0.25">
      <c r="A143" s="72"/>
      <c r="B143" s="98"/>
      <c r="C143" s="99"/>
      <c r="D143" s="99"/>
      <c r="S143" s="100"/>
      <c r="T143" s="100"/>
      <c r="U143" s="100"/>
    </row>
    <row r="144" spans="1:21" s="74" customFormat="1" x14ac:dyDescent="0.25">
      <c r="A144" s="72"/>
      <c r="B144" s="98"/>
      <c r="C144" s="99"/>
      <c r="D144" s="99"/>
      <c r="S144" s="100"/>
      <c r="T144" s="100"/>
      <c r="U144" s="100"/>
    </row>
    <row r="145" spans="1:21" s="74" customFormat="1" x14ac:dyDescent="0.25">
      <c r="A145" s="72"/>
      <c r="B145" s="98"/>
      <c r="C145" s="99"/>
      <c r="D145" s="99"/>
      <c r="S145" s="100"/>
      <c r="T145" s="100"/>
      <c r="U145" s="100"/>
    </row>
    <row r="146" spans="1:21" s="74" customFormat="1" x14ac:dyDescent="0.25">
      <c r="A146" s="72"/>
      <c r="B146" s="98"/>
      <c r="C146" s="99"/>
      <c r="D146" s="99"/>
      <c r="S146" s="100"/>
      <c r="T146" s="100"/>
      <c r="U146" s="100"/>
    </row>
    <row r="147" spans="1:21" s="74" customFormat="1" x14ac:dyDescent="0.25">
      <c r="A147" s="72"/>
      <c r="B147" s="98"/>
      <c r="C147" s="99"/>
      <c r="D147" s="99"/>
      <c r="S147" s="100"/>
      <c r="T147" s="100"/>
      <c r="U147" s="100"/>
    </row>
    <row r="148" spans="1:21" s="74" customFormat="1" x14ac:dyDescent="0.25">
      <c r="A148" s="72"/>
      <c r="B148" s="98"/>
      <c r="C148" s="99"/>
      <c r="D148" s="99"/>
      <c r="S148" s="100"/>
      <c r="T148" s="100"/>
      <c r="U148" s="100"/>
    </row>
    <row r="149" spans="1:21" s="74" customFormat="1" x14ac:dyDescent="0.25">
      <c r="A149" s="72"/>
      <c r="B149" s="98"/>
      <c r="C149" s="99"/>
      <c r="D149" s="99"/>
      <c r="S149" s="100"/>
      <c r="T149" s="100"/>
      <c r="U149" s="100"/>
    </row>
    <row r="150" spans="1:21" s="74" customFormat="1" x14ac:dyDescent="0.25">
      <c r="A150" s="72"/>
      <c r="B150" s="98"/>
      <c r="C150" s="99"/>
      <c r="D150" s="99"/>
      <c r="S150" s="100"/>
      <c r="T150" s="100"/>
      <c r="U150" s="100"/>
    </row>
    <row r="151" spans="1:21" s="74" customFormat="1" x14ac:dyDescent="0.25">
      <c r="A151" s="72"/>
      <c r="B151" s="98"/>
      <c r="C151" s="99"/>
      <c r="D151" s="99"/>
      <c r="S151" s="100"/>
      <c r="T151" s="100"/>
      <c r="U151" s="100"/>
    </row>
    <row r="152" spans="1:21" s="74" customFormat="1" x14ac:dyDescent="0.25">
      <c r="A152" s="72"/>
      <c r="B152" s="98"/>
      <c r="C152" s="99"/>
      <c r="D152" s="99"/>
      <c r="S152" s="100"/>
      <c r="T152" s="100"/>
      <c r="U152" s="100"/>
    </row>
    <row r="153" spans="1:21" s="74" customFormat="1" x14ac:dyDescent="0.25">
      <c r="A153" s="72"/>
      <c r="B153" s="98"/>
      <c r="C153" s="99"/>
      <c r="D153" s="99"/>
      <c r="S153" s="100"/>
      <c r="T153" s="100"/>
      <c r="U153" s="100"/>
    </row>
    <row r="154" spans="1:21" s="74" customFormat="1" x14ac:dyDescent="0.25">
      <c r="A154" s="72"/>
      <c r="B154" s="98"/>
      <c r="C154" s="99"/>
      <c r="D154" s="99"/>
      <c r="S154" s="100"/>
      <c r="T154" s="100"/>
      <c r="U154" s="100"/>
    </row>
    <row r="155" spans="1:21" s="74" customFormat="1" x14ac:dyDescent="0.25">
      <c r="A155" s="72"/>
      <c r="B155" s="98"/>
      <c r="C155" s="99"/>
      <c r="D155" s="99"/>
      <c r="S155" s="100"/>
      <c r="T155" s="100"/>
      <c r="U155" s="100"/>
    </row>
    <row r="156" spans="1:21" s="74" customFormat="1" x14ac:dyDescent="0.25">
      <c r="A156" s="72"/>
      <c r="B156" s="98"/>
      <c r="C156" s="99"/>
      <c r="D156" s="99"/>
      <c r="S156" s="100"/>
      <c r="T156" s="100"/>
      <c r="U156" s="100"/>
    </row>
    <row r="157" spans="1:21" s="74" customFormat="1" x14ac:dyDescent="0.25">
      <c r="A157" s="72"/>
      <c r="B157" s="98"/>
      <c r="C157" s="99"/>
      <c r="D157" s="99"/>
      <c r="S157" s="100"/>
      <c r="T157" s="100"/>
      <c r="U157" s="100"/>
    </row>
    <row r="158" spans="1:21" s="74" customFormat="1" x14ac:dyDescent="0.25">
      <c r="A158" s="72"/>
      <c r="B158" s="98"/>
      <c r="C158" s="99"/>
      <c r="D158" s="99"/>
      <c r="S158" s="100"/>
      <c r="T158" s="100"/>
      <c r="U158" s="100"/>
    </row>
    <row r="159" spans="1:21" s="74" customFormat="1" x14ac:dyDescent="0.25">
      <c r="A159" s="72"/>
      <c r="B159" s="98"/>
      <c r="C159" s="99"/>
      <c r="D159" s="99"/>
      <c r="S159" s="100"/>
      <c r="T159" s="100"/>
      <c r="U159" s="100"/>
    </row>
    <row r="160" spans="1:21" s="74" customFormat="1" x14ac:dyDescent="0.25">
      <c r="A160" s="72"/>
      <c r="B160" s="98"/>
      <c r="C160" s="99"/>
      <c r="D160" s="99"/>
      <c r="S160" s="100"/>
      <c r="T160" s="100"/>
      <c r="U160" s="100"/>
    </row>
    <row r="161" spans="1:21" s="74" customFormat="1" x14ac:dyDescent="0.25">
      <c r="A161" s="72"/>
      <c r="B161" s="98"/>
      <c r="C161" s="99"/>
      <c r="D161" s="99"/>
      <c r="S161" s="100"/>
      <c r="T161" s="100"/>
      <c r="U161" s="100"/>
    </row>
    <row r="162" spans="1:21" s="74" customFormat="1" x14ac:dyDescent="0.25">
      <c r="A162" s="72"/>
      <c r="B162" s="98"/>
      <c r="C162" s="99"/>
      <c r="D162" s="99"/>
      <c r="S162" s="100"/>
      <c r="T162" s="100"/>
      <c r="U162" s="100"/>
    </row>
    <row r="163" spans="1:21" s="74" customFormat="1" x14ac:dyDescent="0.25">
      <c r="A163" s="72"/>
      <c r="B163" s="98"/>
      <c r="C163" s="99"/>
      <c r="D163" s="99"/>
      <c r="S163" s="100"/>
      <c r="T163" s="100"/>
      <c r="U163" s="100"/>
    </row>
    <row r="164" spans="1:21" s="74" customFormat="1" x14ac:dyDescent="0.25">
      <c r="A164" s="72"/>
      <c r="B164" s="98"/>
      <c r="C164" s="99"/>
      <c r="D164" s="99"/>
      <c r="S164" s="100"/>
      <c r="T164" s="100"/>
      <c r="U164" s="100"/>
    </row>
    <row r="165" spans="1:21" s="74" customFormat="1" x14ac:dyDescent="0.25">
      <c r="A165" s="72"/>
      <c r="B165" s="98"/>
      <c r="C165" s="99"/>
      <c r="D165" s="99"/>
      <c r="S165" s="100"/>
      <c r="T165" s="100"/>
      <c r="U165" s="100"/>
    </row>
    <row r="166" spans="1:21" s="74" customFormat="1" x14ac:dyDescent="0.25">
      <c r="A166" s="72"/>
      <c r="B166" s="98"/>
      <c r="C166" s="99"/>
      <c r="D166" s="99"/>
      <c r="S166" s="100"/>
      <c r="T166" s="100"/>
      <c r="U166" s="100"/>
    </row>
    <row r="167" spans="1:21" s="74" customFormat="1" x14ac:dyDescent="0.25">
      <c r="A167" s="72"/>
      <c r="B167" s="98"/>
      <c r="C167" s="99"/>
      <c r="D167" s="99"/>
      <c r="S167" s="100"/>
      <c r="T167" s="100"/>
      <c r="U167" s="100"/>
    </row>
    <row r="168" spans="1:21" s="74" customFormat="1" x14ac:dyDescent="0.25">
      <c r="A168" s="72"/>
      <c r="B168" s="98"/>
      <c r="C168" s="99"/>
      <c r="D168" s="99"/>
      <c r="S168" s="100"/>
      <c r="T168" s="100"/>
      <c r="U168" s="100"/>
    </row>
    <row r="169" spans="1:21" s="74" customFormat="1" x14ac:dyDescent="0.25">
      <c r="A169" s="72"/>
      <c r="B169" s="98"/>
      <c r="C169" s="99"/>
      <c r="D169" s="99"/>
      <c r="S169" s="100"/>
      <c r="T169" s="100"/>
      <c r="U169" s="100"/>
    </row>
    <row r="170" spans="1:21" s="74" customFormat="1" x14ac:dyDescent="0.25">
      <c r="A170" s="72"/>
      <c r="B170" s="98"/>
      <c r="C170" s="99"/>
      <c r="D170" s="99"/>
      <c r="S170" s="100"/>
      <c r="T170" s="100"/>
      <c r="U170" s="100"/>
    </row>
    <row r="171" spans="1:21" s="74" customFormat="1" x14ac:dyDescent="0.25">
      <c r="A171" s="72"/>
      <c r="B171" s="98"/>
      <c r="C171" s="99"/>
      <c r="D171" s="99"/>
      <c r="S171" s="100"/>
      <c r="T171" s="100"/>
      <c r="U171" s="100"/>
    </row>
    <row r="172" spans="1:21" s="74" customFormat="1" x14ac:dyDescent="0.25">
      <c r="A172" s="72"/>
      <c r="B172" s="98"/>
      <c r="C172" s="99"/>
      <c r="D172" s="99"/>
      <c r="S172" s="100"/>
      <c r="T172" s="100"/>
      <c r="U172" s="100"/>
    </row>
    <row r="173" spans="1:21" s="74" customFormat="1" x14ac:dyDescent="0.25">
      <c r="A173" s="72"/>
      <c r="B173" s="98"/>
      <c r="C173" s="99"/>
      <c r="D173" s="99"/>
      <c r="S173" s="100"/>
      <c r="T173" s="100"/>
      <c r="U173" s="100"/>
    </row>
    <row r="174" spans="1:21" s="74" customFormat="1" x14ac:dyDescent="0.25">
      <c r="A174" s="72"/>
      <c r="B174" s="98"/>
      <c r="C174" s="99"/>
      <c r="D174" s="99"/>
      <c r="S174" s="100"/>
      <c r="T174" s="100"/>
      <c r="U174" s="100"/>
    </row>
    <row r="175" spans="1:21" s="74" customFormat="1" x14ac:dyDescent="0.25">
      <c r="A175" s="72"/>
      <c r="B175" s="98"/>
      <c r="C175" s="99"/>
      <c r="D175" s="99"/>
      <c r="S175" s="100"/>
      <c r="T175" s="100"/>
      <c r="U175" s="100"/>
    </row>
    <row r="176" spans="1:21" s="74" customFormat="1" x14ac:dyDescent="0.25">
      <c r="A176" s="72"/>
      <c r="B176" s="98"/>
      <c r="C176" s="99"/>
      <c r="D176" s="99"/>
      <c r="S176" s="100"/>
      <c r="T176" s="100"/>
      <c r="U176" s="100"/>
    </row>
    <row r="177" spans="1:23" s="74" customFormat="1" x14ac:dyDescent="0.25">
      <c r="A177" s="72"/>
      <c r="B177" s="98"/>
      <c r="C177" s="99"/>
      <c r="D177" s="99"/>
      <c r="S177" s="100"/>
      <c r="T177" s="100"/>
      <c r="U177" s="100"/>
    </row>
    <row r="178" spans="1:23" s="74" customFormat="1" x14ac:dyDescent="0.25">
      <c r="A178" s="72"/>
      <c r="B178" s="98"/>
      <c r="C178" s="99"/>
      <c r="D178" s="99"/>
      <c r="S178" s="100"/>
      <c r="T178" s="100"/>
      <c r="U178" s="100"/>
    </row>
    <row r="179" spans="1:23" s="74" customFormat="1" x14ac:dyDescent="0.25">
      <c r="A179" s="72"/>
      <c r="B179" s="98"/>
      <c r="C179" s="99"/>
      <c r="D179" s="99"/>
      <c r="S179" s="100"/>
      <c r="T179" s="100"/>
      <c r="U179" s="100"/>
    </row>
    <row r="180" spans="1:23" s="74" customFormat="1" x14ac:dyDescent="0.25">
      <c r="A180" s="72"/>
      <c r="B180" s="98"/>
      <c r="C180" s="99"/>
      <c r="D180" s="99"/>
      <c r="S180" s="100"/>
      <c r="T180" s="100"/>
      <c r="U180" s="100"/>
    </row>
    <row r="181" spans="1:23" s="74" customFormat="1" x14ac:dyDescent="0.25">
      <c r="A181" s="72"/>
      <c r="B181" s="98"/>
      <c r="C181" s="99"/>
      <c r="D181" s="99"/>
      <c r="S181" s="100"/>
      <c r="T181" s="100"/>
      <c r="U181" s="100"/>
    </row>
    <row r="182" spans="1:23" s="1" customFormat="1" x14ac:dyDescent="0.25">
      <c r="A182" s="2"/>
      <c r="B182" s="65"/>
      <c r="C182" s="99"/>
      <c r="D182" s="99"/>
      <c r="E182" s="74"/>
      <c r="F182" s="74"/>
      <c r="G182" s="74"/>
      <c r="H182" s="74"/>
      <c r="I182" s="74"/>
      <c r="J182" s="74"/>
      <c r="K182" s="74"/>
      <c r="L182" s="74"/>
      <c r="M182" s="74"/>
      <c r="N182" s="74"/>
      <c r="O182" s="74"/>
      <c r="P182" s="74"/>
      <c r="Q182" s="74"/>
      <c r="R182" s="74"/>
      <c r="S182" s="100"/>
      <c r="T182" s="100"/>
      <c r="U182" s="100"/>
      <c r="V182" s="74"/>
      <c r="W182" s="74"/>
    </row>
    <row r="183" spans="1:23" s="1" customFormat="1" x14ac:dyDescent="0.25">
      <c r="A183" s="2"/>
      <c r="B183" s="65"/>
      <c r="C183" s="99"/>
      <c r="D183" s="99"/>
      <c r="E183" s="74"/>
      <c r="F183" s="74"/>
      <c r="G183" s="74"/>
      <c r="H183" s="74"/>
      <c r="I183" s="74"/>
      <c r="J183" s="74"/>
      <c r="K183" s="74"/>
      <c r="L183" s="74"/>
      <c r="M183" s="74"/>
      <c r="N183" s="74"/>
      <c r="O183" s="74"/>
      <c r="P183" s="74"/>
      <c r="Q183" s="74"/>
      <c r="R183" s="74"/>
      <c r="S183" s="100"/>
      <c r="T183" s="100"/>
      <c r="U183" s="100"/>
      <c r="V183" s="74"/>
      <c r="W183" s="74"/>
    </row>
    <row r="184" spans="1:23" s="1" customFormat="1" x14ac:dyDescent="0.25">
      <c r="A184" s="2"/>
      <c r="B184" s="65"/>
      <c r="C184" s="99"/>
      <c r="D184" s="99"/>
      <c r="E184" s="74"/>
      <c r="F184" s="74"/>
      <c r="G184" s="74"/>
      <c r="H184" s="74"/>
      <c r="I184" s="74"/>
      <c r="J184" s="74"/>
      <c r="K184" s="74"/>
      <c r="L184" s="74"/>
      <c r="M184" s="74"/>
      <c r="N184" s="74"/>
      <c r="O184" s="74"/>
      <c r="P184" s="74"/>
      <c r="Q184" s="74"/>
      <c r="R184" s="74"/>
      <c r="S184" s="100"/>
      <c r="T184" s="100"/>
      <c r="U184" s="100"/>
      <c r="V184" s="74"/>
      <c r="W184" s="74"/>
    </row>
    <row r="185" spans="1:23" s="1" customFormat="1" x14ac:dyDescent="0.25">
      <c r="A185" s="2"/>
      <c r="B185" s="65"/>
      <c r="C185" s="99"/>
      <c r="D185" s="99"/>
      <c r="E185" s="74"/>
      <c r="F185" s="74"/>
      <c r="G185" s="74"/>
      <c r="H185" s="74"/>
      <c r="I185" s="74"/>
      <c r="J185" s="74"/>
      <c r="K185" s="74"/>
      <c r="L185" s="74"/>
      <c r="M185" s="74"/>
      <c r="N185" s="74"/>
      <c r="O185" s="74"/>
      <c r="P185" s="74"/>
      <c r="Q185" s="74"/>
      <c r="R185" s="74"/>
      <c r="S185" s="100"/>
      <c r="T185" s="100"/>
      <c r="U185" s="100"/>
      <c r="V185" s="74"/>
      <c r="W185" s="74"/>
    </row>
    <row r="186" spans="1:23" s="1" customFormat="1" x14ac:dyDescent="0.25">
      <c r="A186" s="2"/>
      <c r="B186" s="65"/>
      <c r="C186" s="99"/>
      <c r="D186" s="99"/>
      <c r="E186" s="74"/>
      <c r="F186" s="74"/>
      <c r="G186" s="74"/>
      <c r="H186" s="74"/>
      <c r="I186" s="74"/>
      <c r="J186" s="74"/>
      <c r="K186" s="74"/>
      <c r="L186" s="74"/>
      <c r="M186" s="74"/>
      <c r="N186" s="74"/>
      <c r="O186" s="74"/>
      <c r="P186" s="74"/>
      <c r="Q186" s="74"/>
      <c r="R186" s="74"/>
      <c r="S186" s="100"/>
      <c r="T186" s="100"/>
      <c r="U186" s="100"/>
      <c r="V186" s="74"/>
      <c r="W186" s="74"/>
    </row>
    <row r="187" spans="1:23" s="1" customFormat="1" x14ac:dyDescent="0.25">
      <c r="A187" s="2"/>
      <c r="B187" s="65"/>
      <c r="C187" s="99"/>
      <c r="D187" s="99"/>
      <c r="E187" s="74"/>
      <c r="F187" s="74"/>
      <c r="G187" s="74"/>
      <c r="H187" s="74"/>
      <c r="I187" s="74"/>
      <c r="J187" s="74"/>
      <c r="K187" s="74"/>
      <c r="L187" s="74"/>
      <c r="M187" s="74"/>
      <c r="N187" s="74"/>
      <c r="O187" s="74"/>
      <c r="P187" s="74"/>
      <c r="Q187" s="74"/>
      <c r="R187" s="74"/>
      <c r="S187" s="100"/>
      <c r="T187" s="100"/>
      <c r="U187" s="100"/>
      <c r="V187" s="74"/>
      <c r="W187" s="74"/>
    </row>
    <row r="188" spans="1:23" s="1" customFormat="1" x14ac:dyDescent="0.25">
      <c r="A188" s="2"/>
      <c r="B188" s="65"/>
      <c r="C188" s="99"/>
      <c r="D188" s="99"/>
      <c r="E188" s="74"/>
      <c r="F188" s="74"/>
      <c r="G188" s="74"/>
      <c r="H188" s="74"/>
      <c r="I188" s="74"/>
      <c r="J188" s="74"/>
      <c r="K188" s="74"/>
      <c r="L188" s="74"/>
      <c r="M188" s="74"/>
      <c r="N188" s="74"/>
      <c r="O188" s="74"/>
      <c r="P188" s="74"/>
      <c r="Q188" s="74"/>
      <c r="R188" s="74"/>
      <c r="S188" s="100"/>
      <c r="T188" s="100"/>
      <c r="U188" s="100"/>
      <c r="V188" s="74"/>
      <c r="W188" s="74"/>
    </row>
    <row r="189" spans="1:23" s="1" customFormat="1" x14ac:dyDescent="0.25">
      <c r="A189" s="2"/>
      <c r="B189" s="65"/>
      <c r="C189" s="99"/>
      <c r="D189" s="99"/>
      <c r="E189" s="74"/>
      <c r="F189" s="74"/>
      <c r="G189" s="74"/>
      <c r="H189" s="74"/>
      <c r="I189" s="74"/>
      <c r="J189" s="74"/>
      <c r="K189" s="74"/>
      <c r="L189" s="74"/>
      <c r="M189" s="74"/>
      <c r="N189" s="74"/>
      <c r="O189" s="74"/>
      <c r="P189" s="74"/>
      <c r="Q189" s="74"/>
      <c r="R189" s="74"/>
      <c r="S189" s="100"/>
      <c r="T189" s="100"/>
      <c r="U189" s="100"/>
      <c r="V189" s="74"/>
      <c r="W189" s="74"/>
    </row>
    <row r="190" spans="1:23" s="1" customFormat="1" x14ac:dyDescent="0.25">
      <c r="A190" s="2"/>
      <c r="B190" s="65"/>
      <c r="C190" s="99"/>
      <c r="D190" s="99"/>
      <c r="E190" s="74"/>
      <c r="F190" s="74"/>
      <c r="G190" s="74"/>
      <c r="H190" s="74"/>
      <c r="I190" s="74"/>
      <c r="J190" s="74"/>
      <c r="K190" s="74"/>
      <c r="L190" s="74"/>
      <c r="M190" s="74"/>
      <c r="N190" s="74"/>
      <c r="O190" s="74"/>
      <c r="P190" s="74"/>
      <c r="Q190" s="74"/>
      <c r="R190" s="74"/>
      <c r="S190" s="100"/>
      <c r="T190" s="100"/>
      <c r="U190" s="100"/>
      <c r="V190" s="74"/>
      <c r="W190" s="74"/>
    </row>
    <row r="191" spans="1:23" s="1" customFormat="1" x14ac:dyDescent="0.25">
      <c r="A191" s="2"/>
      <c r="B191" s="65"/>
      <c r="C191" s="99"/>
      <c r="D191" s="99"/>
      <c r="E191" s="74"/>
      <c r="F191" s="74"/>
      <c r="G191" s="74"/>
      <c r="H191" s="74"/>
      <c r="I191" s="74"/>
      <c r="J191" s="74"/>
      <c r="K191" s="74"/>
      <c r="L191" s="74"/>
      <c r="M191" s="74"/>
      <c r="N191" s="74"/>
      <c r="O191" s="74"/>
      <c r="P191" s="74"/>
      <c r="Q191" s="74"/>
      <c r="R191" s="74"/>
      <c r="S191" s="100"/>
      <c r="T191" s="100"/>
      <c r="U191" s="100"/>
      <c r="V191" s="74"/>
      <c r="W191" s="74"/>
    </row>
    <row r="192" spans="1:23" s="1" customFormat="1" x14ac:dyDescent="0.25">
      <c r="A192" s="2"/>
      <c r="B192" s="65"/>
      <c r="C192" s="99"/>
      <c r="D192" s="99"/>
      <c r="E192" s="74"/>
      <c r="F192" s="74"/>
      <c r="G192" s="74"/>
      <c r="H192" s="74"/>
      <c r="I192" s="74"/>
      <c r="J192" s="74"/>
      <c r="K192" s="74"/>
      <c r="L192" s="74"/>
      <c r="M192" s="74"/>
      <c r="N192" s="74"/>
      <c r="O192" s="74"/>
      <c r="P192" s="74"/>
      <c r="Q192" s="74"/>
      <c r="R192" s="74"/>
      <c r="S192" s="100"/>
      <c r="T192" s="100"/>
      <c r="U192" s="100"/>
      <c r="V192" s="74"/>
      <c r="W192" s="74"/>
    </row>
    <row r="193" spans="1:23" s="1" customFormat="1" x14ac:dyDescent="0.25">
      <c r="A193" s="2"/>
      <c r="B193" s="65"/>
      <c r="C193" s="99"/>
      <c r="D193" s="99"/>
      <c r="E193" s="74"/>
      <c r="F193" s="74"/>
      <c r="G193" s="74"/>
      <c r="H193" s="74"/>
      <c r="I193" s="74"/>
      <c r="J193" s="74"/>
      <c r="K193" s="74"/>
      <c r="L193" s="74"/>
      <c r="M193" s="74"/>
      <c r="N193" s="74"/>
      <c r="O193" s="74"/>
      <c r="P193" s="74"/>
      <c r="Q193" s="74"/>
      <c r="R193" s="74"/>
      <c r="S193" s="100"/>
      <c r="T193" s="100"/>
      <c r="U193" s="100"/>
      <c r="V193" s="74"/>
      <c r="W193" s="74"/>
    </row>
    <row r="194" spans="1:23" s="1" customFormat="1" x14ac:dyDescent="0.25">
      <c r="A194" s="2"/>
      <c r="B194" s="65"/>
      <c r="C194" s="99"/>
      <c r="D194" s="99"/>
      <c r="E194" s="74"/>
      <c r="F194" s="74"/>
      <c r="G194" s="74"/>
      <c r="H194" s="74"/>
      <c r="I194" s="74"/>
      <c r="J194" s="74"/>
      <c r="K194" s="74"/>
      <c r="L194" s="74"/>
      <c r="M194" s="74"/>
      <c r="N194" s="74"/>
      <c r="O194" s="74"/>
      <c r="P194" s="74"/>
      <c r="Q194" s="74"/>
      <c r="R194" s="74"/>
      <c r="S194" s="100"/>
      <c r="T194" s="100"/>
      <c r="U194" s="100"/>
      <c r="V194" s="74"/>
      <c r="W194" s="74"/>
    </row>
    <row r="195" spans="1:23" s="1" customFormat="1" x14ac:dyDescent="0.25">
      <c r="A195" s="2"/>
      <c r="B195" s="65"/>
      <c r="C195" s="99"/>
      <c r="D195" s="99"/>
      <c r="E195" s="74"/>
      <c r="F195" s="74"/>
      <c r="G195" s="74"/>
      <c r="H195" s="74"/>
      <c r="I195" s="74"/>
      <c r="J195" s="74"/>
      <c r="K195" s="74"/>
      <c r="L195" s="74"/>
      <c r="M195" s="74"/>
      <c r="N195" s="74"/>
      <c r="O195" s="74"/>
      <c r="P195" s="74"/>
      <c r="Q195" s="74"/>
      <c r="R195" s="74"/>
      <c r="S195" s="100"/>
      <c r="T195" s="100"/>
      <c r="U195" s="100"/>
      <c r="V195" s="74"/>
      <c r="W195" s="74"/>
    </row>
    <row r="196" spans="1:23" s="1" customFormat="1" x14ac:dyDescent="0.25">
      <c r="A196" s="2"/>
      <c r="B196" s="65"/>
      <c r="C196" s="99"/>
      <c r="D196" s="99"/>
      <c r="E196" s="74"/>
      <c r="F196" s="74"/>
      <c r="G196" s="74"/>
      <c r="H196" s="74"/>
      <c r="I196" s="74"/>
      <c r="J196" s="74"/>
      <c r="K196" s="74"/>
      <c r="L196" s="74"/>
      <c r="M196" s="74"/>
      <c r="N196" s="74"/>
      <c r="O196" s="74"/>
      <c r="P196" s="74"/>
      <c r="Q196" s="74"/>
      <c r="R196" s="74"/>
      <c r="S196" s="100"/>
      <c r="T196" s="100"/>
      <c r="U196" s="100"/>
      <c r="V196" s="74"/>
      <c r="W196" s="74"/>
    </row>
    <row r="197" spans="1:23" s="1" customFormat="1" x14ac:dyDescent="0.25">
      <c r="A197" s="2"/>
      <c r="B197" s="65"/>
      <c r="C197" s="99"/>
      <c r="D197" s="99"/>
      <c r="E197" s="74"/>
      <c r="F197" s="74"/>
      <c r="G197" s="74"/>
      <c r="H197" s="74"/>
      <c r="I197" s="74"/>
      <c r="J197" s="74"/>
      <c r="K197" s="74"/>
      <c r="L197" s="74"/>
      <c r="M197" s="74"/>
      <c r="N197" s="74"/>
      <c r="O197" s="74"/>
      <c r="P197" s="74"/>
      <c r="Q197" s="74"/>
      <c r="R197" s="74"/>
      <c r="S197" s="100"/>
      <c r="T197" s="100"/>
      <c r="U197" s="100"/>
      <c r="V197" s="74"/>
      <c r="W197" s="74"/>
    </row>
    <row r="198" spans="1:23" s="1" customFormat="1" x14ac:dyDescent="0.25">
      <c r="A198" s="2"/>
      <c r="B198" s="65"/>
      <c r="C198" s="99"/>
      <c r="D198" s="99"/>
      <c r="E198" s="74"/>
      <c r="F198" s="74"/>
      <c r="G198" s="74"/>
      <c r="H198" s="74"/>
      <c r="I198" s="74"/>
      <c r="J198" s="74"/>
      <c r="K198" s="74"/>
      <c r="L198" s="74"/>
      <c r="M198" s="74"/>
      <c r="N198" s="74"/>
      <c r="O198" s="74"/>
      <c r="P198" s="74"/>
      <c r="Q198" s="74"/>
      <c r="R198" s="74"/>
      <c r="S198" s="100"/>
      <c r="T198" s="100"/>
      <c r="U198" s="100"/>
      <c r="V198" s="74"/>
      <c r="W198" s="74"/>
    </row>
    <row r="199" spans="1:23" s="1" customFormat="1" x14ac:dyDescent="0.25">
      <c r="A199" s="2"/>
      <c r="B199" s="65"/>
      <c r="C199" s="99"/>
      <c r="D199" s="99"/>
      <c r="E199" s="74"/>
      <c r="F199" s="74"/>
      <c r="G199" s="74"/>
      <c r="H199" s="74"/>
      <c r="I199" s="74"/>
      <c r="J199" s="74"/>
      <c r="K199" s="74"/>
      <c r="L199" s="74"/>
      <c r="M199" s="74"/>
      <c r="N199" s="74"/>
      <c r="O199" s="74"/>
      <c r="P199" s="74"/>
      <c r="Q199" s="74"/>
      <c r="R199" s="74"/>
      <c r="S199" s="100"/>
      <c r="T199" s="100"/>
      <c r="U199" s="100"/>
      <c r="V199" s="74"/>
      <c r="W199" s="74"/>
    </row>
    <row r="200" spans="1:23" s="1" customFormat="1" x14ac:dyDescent="0.25">
      <c r="A200" s="2"/>
      <c r="B200" s="65"/>
      <c r="C200" s="99"/>
      <c r="D200" s="99"/>
      <c r="E200" s="74"/>
      <c r="F200" s="74"/>
      <c r="G200" s="74"/>
      <c r="H200" s="74"/>
      <c r="I200" s="74"/>
      <c r="J200" s="74"/>
      <c r="K200" s="74"/>
      <c r="L200" s="74"/>
      <c r="M200" s="74"/>
      <c r="N200" s="74"/>
      <c r="O200" s="74"/>
      <c r="P200" s="74"/>
      <c r="Q200" s="74"/>
      <c r="R200" s="74"/>
      <c r="S200" s="100"/>
      <c r="T200" s="100"/>
      <c r="U200" s="100"/>
      <c r="V200" s="74"/>
      <c r="W200" s="74"/>
    </row>
    <row r="201" spans="1:23" s="1" customFormat="1" x14ac:dyDescent="0.25">
      <c r="A201" s="2"/>
      <c r="B201" s="65"/>
      <c r="C201" s="99"/>
      <c r="D201" s="99"/>
      <c r="E201" s="74"/>
      <c r="F201" s="74"/>
      <c r="G201" s="74"/>
      <c r="H201" s="74"/>
      <c r="I201" s="74"/>
      <c r="J201" s="74"/>
      <c r="K201" s="74"/>
      <c r="L201" s="74"/>
      <c r="M201" s="74"/>
      <c r="N201" s="74"/>
      <c r="O201" s="74"/>
      <c r="P201" s="74"/>
      <c r="Q201" s="74"/>
      <c r="R201" s="74"/>
      <c r="S201" s="100"/>
      <c r="T201" s="100"/>
      <c r="U201" s="100"/>
      <c r="V201" s="74"/>
      <c r="W201" s="74"/>
    </row>
    <row r="202" spans="1:23" s="1" customFormat="1" x14ac:dyDescent="0.25">
      <c r="A202" s="2"/>
      <c r="B202" s="65"/>
      <c r="C202" s="99"/>
      <c r="D202" s="99"/>
      <c r="E202" s="74"/>
      <c r="F202" s="74"/>
      <c r="G202" s="74"/>
      <c r="H202" s="74"/>
      <c r="I202" s="74"/>
      <c r="J202" s="74"/>
      <c r="K202" s="74"/>
      <c r="L202" s="74"/>
      <c r="M202" s="74"/>
      <c r="N202" s="74"/>
      <c r="O202" s="74"/>
      <c r="P202" s="74"/>
      <c r="Q202" s="74"/>
      <c r="R202" s="74"/>
      <c r="S202" s="100"/>
      <c r="T202" s="100"/>
      <c r="U202" s="100"/>
      <c r="V202" s="74"/>
      <c r="W202" s="74"/>
    </row>
    <row r="203" spans="1:23" s="1" customFormat="1" x14ac:dyDescent="0.25">
      <c r="A203" s="2"/>
      <c r="B203" s="65"/>
      <c r="C203" s="99"/>
      <c r="D203" s="99"/>
      <c r="E203" s="74"/>
      <c r="F203" s="74"/>
      <c r="G203" s="74"/>
      <c r="H203" s="74"/>
      <c r="I203" s="74"/>
      <c r="J203" s="74"/>
      <c r="K203" s="74"/>
      <c r="L203" s="74"/>
      <c r="M203" s="74"/>
      <c r="N203" s="74"/>
      <c r="O203" s="74"/>
      <c r="P203" s="74"/>
      <c r="Q203" s="74"/>
      <c r="R203" s="74"/>
      <c r="S203" s="100"/>
      <c r="T203" s="100"/>
      <c r="U203" s="100"/>
      <c r="V203" s="74"/>
      <c r="W203" s="74"/>
    </row>
    <row r="204" spans="1:23" s="1" customFormat="1" x14ac:dyDescent="0.25">
      <c r="A204" s="2"/>
      <c r="B204" s="65"/>
      <c r="C204" s="99"/>
      <c r="D204" s="99"/>
      <c r="E204" s="74"/>
      <c r="F204" s="74"/>
      <c r="G204" s="74"/>
      <c r="H204" s="74"/>
      <c r="I204" s="74"/>
      <c r="J204" s="74"/>
      <c r="K204" s="74"/>
      <c r="L204" s="74"/>
      <c r="M204" s="74"/>
      <c r="N204" s="74"/>
      <c r="O204" s="74"/>
      <c r="P204" s="74"/>
      <c r="Q204" s="74"/>
      <c r="R204" s="74"/>
      <c r="S204" s="100"/>
      <c r="T204" s="100"/>
      <c r="U204" s="100"/>
      <c r="V204" s="74"/>
      <c r="W204" s="74"/>
    </row>
    <row r="205" spans="1:23" s="1" customFormat="1" x14ac:dyDescent="0.25">
      <c r="A205" s="2"/>
      <c r="B205" s="65"/>
      <c r="C205" s="99"/>
      <c r="D205" s="99"/>
      <c r="E205" s="74"/>
      <c r="F205" s="74"/>
      <c r="G205" s="74"/>
      <c r="H205" s="74"/>
      <c r="I205" s="74"/>
      <c r="J205" s="74"/>
      <c r="K205" s="74"/>
      <c r="L205" s="74"/>
      <c r="M205" s="74"/>
      <c r="N205" s="74"/>
      <c r="O205" s="74"/>
      <c r="P205" s="74"/>
      <c r="Q205" s="74"/>
      <c r="R205" s="74"/>
      <c r="S205" s="100"/>
      <c r="T205" s="100"/>
      <c r="U205" s="100"/>
      <c r="V205" s="74"/>
      <c r="W205" s="74"/>
    </row>
    <row r="206" spans="1:23" s="1" customFormat="1" x14ac:dyDescent="0.25">
      <c r="A206" s="2"/>
      <c r="B206" s="65"/>
      <c r="C206" s="99"/>
      <c r="D206" s="99"/>
      <c r="E206" s="74"/>
      <c r="F206" s="74"/>
      <c r="G206" s="74"/>
      <c r="H206" s="74"/>
      <c r="I206" s="74"/>
      <c r="J206" s="74"/>
      <c r="K206" s="74"/>
      <c r="L206" s="74"/>
      <c r="M206" s="74"/>
      <c r="N206" s="74"/>
      <c r="O206" s="74"/>
      <c r="P206" s="74"/>
      <c r="Q206" s="74"/>
      <c r="R206" s="74"/>
      <c r="S206" s="100"/>
      <c r="T206" s="100"/>
      <c r="U206" s="100"/>
      <c r="V206" s="74"/>
      <c r="W206" s="74"/>
    </row>
    <row r="207" spans="1:23" s="1" customFormat="1" x14ac:dyDescent="0.25">
      <c r="A207" s="2"/>
      <c r="B207" s="65"/>
      <c r="C207" s="99"/>
      <c r="D207" s="99"/>
      <c r="E207" s="74"/>
      <c r="F207" s="74"/>
      <c r="G207" s="74"/>
      <c r="H207" s="74"/>
      <c r="I207" s="74"/>
      <c r="J207" s="74"/>
      <c r="K207" s="74"/>
      <c r="L207" s="74"/>
      <c r="M207" s="74"/>
      <c r="N207" s="74"/>
      <c r="O207" s="74"/>
      <c r="P207" s="74"/>
      <c r="Q207" s="74"/>
      <c r="R207" s="74"/>
      <c r="S207" s="100"/>
      <c r="T207" s="100"/>
      <c r="U207" s="100"/>
      <c r="V207" s="74"/>
      <c r="W207" s="74"/>
    </row>
    <row r="208" spans="1:23" s="1" customFormat="1" x14ac:dyDescent="0.25">
      <c r="A208" s="2"/>
      <c r="B208" s="65"/>
      <c r="C208" s="99"/>
      <c r="D208" s="99"/>
      <c r="E208" s="74"/>
      <c r="F208" s="74"/>
      <c r="G208" s="74"/>
      <c r="H208" s="74"/>
      <c r="I208" s="74"/>
      <c r="J208" s="74"/>
      <c r="K208" s="74"/>
      <c r="L208" s="74"/>
      <c r="M208" s="74"/>
      <c r="N208" s="74"/>
      <c r="O208" s="74"/>
      <c r="P208" s="74"/>
      <c r="Q208" s="74"/>
      <c r="R208" s="74"/>
      <c r="S208" s="100"/>
      <c r="T208" s="100"/>
      <c r="U208" s="100"/>
      <c r="V208" s="74"/>
      <c r="W208" s="74"/>
    </row>
    <row r="209" spans="1:23" s="1" customFormat="1" x14ac:dyDescent="0.25">
      <c r="A209" s="2"/>
      <c r="B209" s="65"/>
      <c r="C209" s="99"/>
      <c r="D209" s="99"/>
      <c r="E209" s="74"/>
      <c r="F209" s="74"/>
      <c r="G209" s="74"/>
      <c r="H209" s="74"/>
      <c r="I209" s="74"/>
      <c r="J209" s="74"/>
      <c r="K209" s="74"/>
      <c r="L209" s="74"/>
      <c r="M209" s="74"/>
      <c r="N209" s="74"/>
      <c r="O209" s="74"/>
      <c r="P209" s="74"/>
      <c r="Q209" s="74"/>
      <c r="R209" s="74"/>
      <c r="S209" s="100"/>
      <c r="T209" s="100"/>
      <c r="U209" s="100"/>
      <c r="V209" s="74"/>
      <c r="W209" s="74"/>
    </row>
    <row r="210" spans="1:23" s="1" customFormat="1" x14ac:dyDescent="0.25">
      <c r="A210" s="2"/>
      <c r="B210" s="65"/>
      <c r="C210" s="99"/>
      <c r="D210" s="99"/>
      <c r="E210" s="74"/>
      <c r="F210" s="74"/>
      <c r="G210" s="74"/>
      <c r="H210" s="74"/>
      <c r="I210" s="74"/>
      <c r="J210" s="74"/>
      <c r="K210" s="74"/>
      <c r="L210" s="74"/>
      <c r="M210" s="74"/>
      <c r="N210" s="74"/>
      <c r="O210" s="74"/>
      <c r="P210" s="74"/>
      <c r="Q210" s="74"/>
      <c r="R210" s="74"/>
      <c r="S210" s="100"/>
      <c r="T210" s="100"/>
      <c r="U210" s="100"/>
      <c r="V210" s="74"/>
      <c r="W210" s="74"/>
    </row>
    <row r="211" spans="1:23" s="1" customFormat="1" x14ac:dyDescent="0.25">
      <c r="A211" s="2"/>
      <c r="B211" s="65"/>
      <c r="C211" s="99"/>
      <c r="D211" s="99"/>
      <c r="E211" s="74"/>
      <c r="F211" s="74"/>
      <c r="G211" s="74"/>
      <c r="H211" s="74"/>
      <c r="I211" s="74"/>
      <c r="J211" s="74"/>
      <c r="K211" s="74"/>
      <c r="L211" s="74"/>
      <c r="M211" s="74"/>
      <c r="N211" s="74"/>
      <c r="O211" s="74"/>
      <c r="P211" s="74"/>
      <c r="Q211" s="74"/>
      <c r="R211" s="74"/>
      <c r="S211" s="100"/>
      <c r="T211" s="100"/>
      <c r="U211" s="100"/>
      <c r="V211" s="74"/>
      <c r="W211" s="74"/>
    </row>
    <row r="212" spans="1:23" s="1" customFormat="1" x14ac:dyDescent="0.25">
      <c r="A212" s="2"/>
      <c r="B212" s="65"/>
      <c r="C212" s="99"/>
      <c r="D212" s="99"/>
      <c r="E212" s="74"/>
      <c r="F212" s="74"/>
      <c r="G212" s="74"/>
      <c r="H212" s="74"/>
      <c r="I212" s="74"/>
      <c r="J212" s="74"/>
      <c r="K212" s="74"/>
      <c r="L212" s="74"/>
      <c r="M212" s="74"/>
      <c r="N212" s="74"/>
      <c r="O212" s="74"/>
      <c r="P212" s="74"/>
      <c r="Q212" s="74"/>
      <c r="R212" s="74"/>
      <c r="S212" s="100"/>
      <c r="T212" s="100"/>
      <c r="U212" s="100"/>
      <c r="V212" s="74"/>
      <c r="W212" s="74"/>
    </row>
    <row r="213" spans="1:23" s="1" customFormat="1" x14ac:dyDescent="0.25">
      <c r="A213" s="2"/>
      <c r="B213" s="65"/>
      <c r="C213" s="99"/>
      <c r="D213" s="99"/>
      <c r="E213" s="74"/>
      <c r="F213" s="74"/>
      <c r="G213" s="74"/>
      <c r="H213" s="74"/>
      <c r="I213" s="74"/>
      <c r="J213" s="74"/>
      <c r="K213" s="74"/>
      <c r="L213" s="74"/>
      <c r="M213" s="74"/>
      <c r="N213" s="74"/>
      <c r="O213" s="74"/>
      <c r="P213" s="74"/>
      <c r="Q213" s="74"/>
      <c r="R213" s="74"/>
      <c r="S213" s="100"/>
      <c r="T213" s="100"/>
      <c r="U213" s="100"/>
      <c r="V213" s="74"/>
      <c r="W213" s="74"/>
    </row>
    <row r="214" spans="1:23" s="1" customFormat="1" x14ac:dyDescent="0.25">
      <c r="A214" s="2"/>
      <c r="B214" s="65"/>
      <c r="C214" s="99"/>
      <c r="D214" s="99"/>
      <c r="E214" s="74"/>
      <c r="F214" s="74"/>
      <c r="G214" s="74"/>
      <c r="H214" s="74"/>
      <c r="I214" s="74"/>
      <c r="J214" s="74"/>
      <c r="K214" s="74"/>
      <c r="L214" s="74"/>
      <c r="M214" s="74"/>
      <c r="N214" s="74"/>
      <c r="O214" s="74"/>
      <c r="P214" s="74"/>
      <c r="Q214" s="74"/>
      <c r="R214" s="74"/>
      <c r="S214" s="100"/>
      <c r="T214" s="100"/>
      <c r="U214" s="100"/>
      <c r="V214" s="74"/>
      <c r="W214" s="74"/>
    </row>
    <row r="215" spans="1:23" s="1" customFormat="1" x14ac:dyDescent="0.25">
      <c r="A215" s="2"/>
      <c r="B215" s="65"/>
      <c r="C215" s="99"/>
      <c r="D215" s="99"/>
      <c r="E215" s="74"/>
      <c r="F215" s="74"/>
      <c r="G215" s="74"/>
      <c r="H215" s="74"/>
      <c r="I215" s="74"/>
      <c r="J215" s="74"/>
      <c r="K215" s="74"/>
      <c r="L215" s="74"/>
      <c r="M215" s="74"/>
      <c r="N215" s="74"/>
      <c r="O215" s="74"/>
      <c r="P215" s="74"/>
      <c r="Q215" s="74"/>
      <c r="R215" s="74"/>
      <c r="S215" s="100"/>
      <c r="T215" s="100"/>
      <c r="U215" s="100"/>
      <c r="V215" s="74"/>
      <c r="W215" s="74"/>
    </row>
    <row r="216" spans="1:23" s="1" customFormat="1" x14ac:dyDescent="0.25">
      <c r="A216" s="2"/>
      <c r="B216" s="65"/>
      <c r="C216" s="99"/>
      <c r="D216" s="99"/>
      <c r="E216" s="74"/>
      <c r="F216" s="74"/>
      <c r="G216" s="74"/>
      <c r="H216" s="74"/>
      <c r="I216" s="74"/>
      <c r="J216" s="74"/>
      <c r="K216" s="74"/>
      <c r="L216" s="74"/>
      <c r="M216" s="74"/>
      <c r="N216" s="74"/>
      <c r="O216" s="74"/>
      <c r="P216" s="74"/>
      <c r="Q216" s="74"/>
      <c r="R216" s="74"/>
      <c r="S216" s="100"/>
      <c r="T216" s="100"/>
      <c r="U216" s="100"/>
      <c r="V216" s="74"/>
      <c r="W216" s="74"/>
    </row>
    <row r="217" spans="1:23" s="1" customFormat="1" x14ac:dyDescent="0.25">
      <c r="A217" s="2"/>
      <c r="B217" s="65"/>
      <c r="C217" s="99"/>
      <c r="D217" s="99"/>
      <c r="E217" s="74"/>
      <c r="F217" s="74"/>
      <c r="G217" s="74"/>
      <c r="H217" s="74"/>
      <c r="I217" s="74"/>
      <c r="J217" s="74"/>
      <c r="K217" s="74"/>
      <c r="L217" s="74"/>
      <c r="M217" s="74"/>
      <c r="N217" s="74"/>
      <c r="O217" s="74"/>
      <c r="P217" s="74"/>
      <c r="Q217" s="74"/>
      <c r="R217" s="74"/>
      <c r="S217" s="100"/>
      <c r="T217" s="100"/>
      <c r="U217" s="100"/>
      <c r="V217" s="74"/>
      <c r="W217" s="74"/>
    </row>
    <row r="218" spans="1:23" s="1" customFormat="1" x14ac:dyDescent="0.25">
      <c r="A218" s="2"/>
      <c r="B218" s="65"/>
      <c r="C218" s="99"/>
      <c r="D218" s="99"/>
      <c r="E218" s="74"/>
      <c r="F218" s="74"/>
      <c r="G218" s="74"/>
      <c r="H218" s="74"/>
      <c r="I218" s="74"/>
      <c r="J218" s="74"/>
      <c r="K218" s="74"/>
      <c r="L218" s="74"/>
      <c r="M218" s="74"/>
      <c r="N218" s="74"/>
      <c r="O218" s="74"/>
      <c r="P218" s="74"/>
      <c r="Q218" s="74"/>
      <c r="R218" s="74"/>
      <c r="S218" s="100"/>
      <c r="T218" s="100"/>
      <c r="U218" s="100"/>
      <c r="V218" s="74"/>
      <c r="W218" s="74"/>
    </row>
    <row r="219" spans="1:23" s="1" customFormat="1" x14ac:dyDescent="0.25">
      <c r="A219" s="2"/>
      <c r="B219" s="65"/>
      <c r="C219" s="99"/>
      <c r="D219" s="99"/>
      <c r="E219" s="74"/>
      <c r="F219" s="74"/>
      <c r="G219" s="74"/>
      <c r="H219" s="74"/>
      <c r="I219" s="74"/>
      <c r="J219" s="74"/>
      <c r="K219" s="74"/>
      <c r="L219" s="74"/>
      <c r="M219" s="74"/>
      <c r="N219" s="74"/>
      <c r="O219" s="74"/>
      <c r="P219" s="74"/>
      <c r="Q219" s="74"/>
      <c r="R219" s="74"/>
      <c r="S219" s="100"/>
      <c r="T219" s="100"/>
      <c r="U219" s="100"/>
      <c r="V219" s="74"/>
      <c r="W219" s="74"/>
    </row>
    <row r="220" spans="1:23" s="1" customFormat="1" x14ac:dyDescent="0.25">
      <c r="A220" s="2"/>
      <c r="B220" s="65"/>
      <c r="C220" s="99"/>
      <c r="D220" s="99"/>
      <c r="E220" s="74"/>
      <c r="F220" s="74"/>
      <c r="G220" s="74"/>
      <c r="H220" s="74"/>
      <c r="I220" s="74"/>
      <c r="J220" s="74"/>
      <c r="K220" s="74"/>
      <c r="L220" s="74"/>
      <c r="M220" s="74"/>
      <c r="N220" s="74"/>
      <c r="O220" s="74"/>
      <c r="P220" s="74"/>
      <c r="Q220" s="74"/>
      <c r="R220" s="74"/>
      <c r="S220" s="100"/>
      <c r="T220" s="100"/>
      <c r="U220" s="100"/>
      <c r="V220" s="74"/>
      <c r="W220" s="74"/>
    </row>
    <row r="221" spans="1:23" s="1" customFormat="1" x14ac:dyDescent="0.25">
      <c r="A221" s="2"/>
      <c r="B221" s="65"/>
      <c r="C221" s="99"/>
      <c r="D221" s="99"/>
      <c r="E221" s="74"/>
      <c r="F221" s="74"/>
      <c r="G221" s="74"/>
      <c r="H221" s="74"/>
      <c r="I221" s="74"/>
      <c r="J221" s="74"/>
      <c r="K221" s="74"/>
      <c r="L221" s="74"/>
      <c r="M221" s="74"/>
      <c r="N221" s="74"/>
      <c r="O221" s="74"/>
      <c r="P221" s="74"/>
      <c r="Q221" s="74"/>
      <c r="R221" s="74"/>
      <c r="S221" s="100"/>
      <c r="T221" s="100"/>
      <c r="U221" s="100"/>
      <c r="V221" s="74"/>
      <c r="W221" s="74"/>
    </row>
    <row r="222" spans="1:23" s="1" customFormat="1" x14ac:dyDescent="0.25">
      <c r="A222" s="2"/>
      <c r="B222" s="65"/>
      <c r="C222" s="99"/>
      <c r="D222" s="99"/>
      <c r="E222" s="74"/>
      <c r="F222" s="74"/>
      <c r="G222" s="74"/>
      <c r="H222" s="74"/>
      <c r="I222" s="74"/>
      <c r="J222" s="74"/>
      <c r="K222" s="74"/>
      <c r="L222" s="74"/>
      <c r="M222" s="74"/>
      <c r="N222" s="74"/>
      <c r="O222" s="74"/>
      <c r="P222" s="74"/>
      <c r="Q222" s="74"/>
      <c r="R222" s="74"/>
      <c r="S222" s="100"/>
      <c r="T222" s="100"/>
      <c r="U222" s="100"/>
      <c r="V222" s="74"/>
      <c r="W222" s="74"/>
    </row>
    <row r="223" spans="1:23" s="1" customFormat="1" x14ac:dyDescent="0.25">
      <c r="A223" s="2"/>
      <c r="B223" s="65"/>
      <c r="C223" s="99"/>
      <c r="D223" s="99"/>
      <c r="E223" s="74"/>
      <c r="F223" s="74"/>
      <c r="G223" s="74"/>
      <c r="H223" s="74"/>
      <c r="I223" s="74"/>
      <c r="J223" s="74"/>
      <c r="K223" s="74"/>
      <c r="L223" s="74"/>
      <c r="M223" s="74"/>
      <c r="N223" s="74"/>
      <c r="O223" s="74"/>
      <c r="P223" s="74"/>
      <c r="Q223" s="74"/>
      <c r="R223" s="74"/>
      <c r="S223" s="100"/>
      <c r="T223" s="100"/>
      <c r="U223" s="100"/>
      <c r="V223" s="74"/>
      <c r="W223" s="74"/>
    </row>
    <row r="224" spans="1:23" s="1" customFormat="1" x14ac:dyDescent="0.25">
      <c r="A224" s="2"/>
      <c r="B224" s="65"/>
      <c r="C224" s="99"/>
      <c r="D224" s="99"/>
      <c r="E224" s="74"/>
      <c r="F224" s="74"/>
      <c r="G224" s="74"/>
      <c r="H224" s="74"/>
      <c r="I224" s="74"/>
      <c r="J224" s="74"/>
      <c r="K224" s="74"/>
      <c r="L224" s="74"/>
      <c r="M224" s="74"/>
      <c r="N224" s="74"/>
      <c r="O224" s="74"/>
      <c r="P224" s="74"/>
      <c r="Q224" s="74"/>
      <c r="R224" s="74"/>
      <c r="S224" s="100"/>
      <c r="T224" s="100"/>
      <c r="U224" s="100"/>
      <c r="V224" s="74"/>
      <c r="W224" s="74"/>
    </row>
    <row r="225" spans="1:23" s="1" customFormat="1" x14ac:dyDescent="0.25">
      <c r="A225" s="2"/>
      <c r="B225" s="65"/>
      <c r="C225" s="99"/>
      <c r="D225" s="99"/>
      <c r="E225" s="74"/>
      <c r="F225" s="74"/>
      <c r="G225" s="74"/>
      <c r="H225" s="74"/>
      <c r="I225" s="74"/>
      <c r="J225" s="74"/>
      <c r="K225" s="74"/>
      <c r="L225" s="74"/>
      <c r="M225" s="74"/>
      <c r="N225" s="74"/>
      <c r="O225" s="74"/>
      <c r="P225" s="74"/>
      <c r="Q225" s="74"/>
      <c r="R225" s="74"/>
      <c r="S225" s="100"/>
      <c r="T225" s="100"/>
      <c r="U225" s="100"/>
      <c r="V225" s="74"/>
      <c r="W225" s="74"/>
    </row>
    <row r="226" spans="1:23" s="1" customFormat="1" x14ac:dyDescent="0.25">
      <c r="A226" s="2"/>
      <c r="B226" s="65"/>
      <c r="C226" s="99"/>
      <c r="D226" s="99"/>
      <c r="E226" s="74"/>
      <c r="F226" s="74"/>
      <c r="G226" s="74"/>
      <c r="H226" s="74"/>
      <c r="I226" s="74"/>
      <c r="J226" s="74"/>
      <c r="K226" s="74"/>
      <c r="L226" s="74"/>
      <c r="M226" s="74"/>
      <c r="N226" s="74"/>
      <c r="O226" s="74"/>
      <c r="P226" s="74"/>
      <c r="Q226" s="74"/>
      <c r="R226" s="74"/>
      <c r="S226" s="100"/>
      <c r="T226" s="100"/>
      <c r="U226" s="100"/>
      <c r="V226" s="74"/>
      <c r="W226" s="74"/>
    </row>
    <row r="227" spans="1:23" s="1" customFormat="1" x14ac:dyDescent="0.25">
      <c r="A227" s="2"/>
      <c r="B227" s="65"/>
      <c r="C227" s="99"/>
      <c r="D227" s="99"/>
      <c r="E227" s="74"/>
      <c r="F227" s="74"/>
      <c r="G227" s="74"/>
      <c r="H227" s="74"/>
      <c r="I227" s="74"/>
      <c r="J227" s="74"/>
      <c r="K227" s="74"/>
      <c r="L227" s="74"/>
      <c r="M227" s="74"/>
      <c r="N227" s="74"/>
      <c r="O227" s="74"/>
      <c r="P227" s="74"/>
      <c r="Q227" s="74"/>
      <c r="R227" s="74"/>
      <c r="S227" s="100"/>
      <c r="T227" s="100"/>
      <c r="U227" s="100"/>
      <c r="V227" s="74"/>
      <c r="W227" s="74"/>
    </row>
    <row r="228" spans="1:23" s="1" customFormat="1" x14ac:dyDescent="0.25">
      <c r="A228" s="2"/>
      <c r="B228" s="65"/>
      <c r="C228" s="99"/>
      <c r="D228" s="99"/>
      <c r="E228" s="74"/>
      <c r="F228" s="74"/>
      <c r="G228" s="74"/>
      <c r="H228" s="74"/>
      <c r="I228" s="74"/>
      <c r="J228" s="74"/>
      <c r="K228" s="74"/>
      <c r="L228" s="74"/>
      <c r="M228" s="74"/>
      <c r="N228" s="74"/>
      <c r="O228" s="74"/>
      <c r="P228" s="74"/>
      <c r="Q228" s="74"/>
      <c r="R228" s="74"/>
      <c r="S228" s="100"/>
      <c r="T228" s="100"/>
      <c r="U228" s="100"/>
      <c r="V228" s="74"/>
      <c r="W228" s="74"/>
    </row>
    <row r="229" spans="1:23" s="1" customFormat="1" x14ac:dyDescent="0.25">
      <c r="A229" s="2"/>
      <c r="B229" s="65"/>
      <c r="C229" s="99"/>
      <c r="D229" s="99"/>
      <c r="E229" s="74"/>
      <c r="F229" s="74"/>
      <c r="G229" s="74"/>
      <c r="H229" s="74"/>
      <c r="I229" s="74"/>
      <c r="J229" s="74"/>
      <c r="K229" s="74"/>
      <c r="L229" s="74"/>
      <c r="M229" s="74"/>
      <c r="N229" s="74"/>
      <c r="O229" s="74"/>
      <c r="P229" s="74"/>
      <c r="Q229" s="74"/>
      <c r="R229" s="74"/>
      <c r="S229" s="100"/>
      <c r="T229" s="100"/>
      <c r="U229" s="100"/>
      <c r="V229" s="74"/>
      <c r="W229" s="74"/>
    </row>
    <row r="230" spans="1:23" s="1" customFormat="1" x14ac:dyDescent="0.25">
      <c r="A230" s="2"/>
      <c r="B230" s="65"/>
      <c r="C230" s="99"/>
      <c r="D230" s="99"/>
      <c r="E230" s="74"/>
      <c r="F230" s="74"/>
      <c r="G230" s="74"/>
      <c r="H230" s="74"/>
      <c r="I230" s="74"/>
      <c r="J230" s="74"/>
      <c r="K230" s="74"/>
      <c r="L230" s="74"/>
      <c r="M230" s="74"/>
      <c r="N230" s="74"/>
      <c r="O230" s="74"/>
      <c r="P230" s="74"/>
      <c r="Q230" s="74"/>
      <c r="R230" s="74"/>
      <c r="S230" s="100"/>
      <c r="T230" s="100"/>
      <c r="U230" s="100"/>
      <c r="V230" s="74"/>
      <c r="W230" s="74"/>
    </row>
    <row r="231" spans="1:23" s="1" customFormat="1" x14ac:dyDescent="0.25">
      <c r="A231" s="2"/>
      <c r="B231" s="65"/>
      <c r="C231" s="99"/>
      <c r="D231" s="99"/>
      <c r="E231" s="74"/>
      <c r="F231" s="74"/>
      <c r="G231" s="74"/>
      <c r="H231" s="74"/>
      <c r="I231" s="74"/>
      <c r="J231" s="74"/>
      <c r="K231" s="74"/>
      <c r="L231" s="74"/>
      <c r="M231" s="74"/>
      <c r="N231" s="74"/>
      <c r="O231" s="74"/>
      <c r="P231" s="74"/>
      <c r="Q231" s="74"/>
      <c r="R231" s="74"/>
      <c r="S231" s="100"/>
      <c r="T231" s="100"/>
      <c r="U231" s="100"/>
      <c r="V231" s="74"/>
      <c r="W231" s="74"/>
    </row>
    <row r="232" spans="1:23" s="1" customFormat="1" x14ac:dyDescent="0.25">
      <c r="A232" s="2"/>
      <c r="B232" s="65"/>
      <c r="C232" s="99"/>
      <c r="D232" s="99"/>
      <c r="E232" s="74"/>
      <c r="F232" s="74"/>
      <c r="G232" s="74"/>
      <c r="H232" s="74"/>
      <c r="I232" s="74"/>
      <c r="J232" s="74"/>
      <c r="K232" s="74"/>
      <c r="L232" s="74"/>
      <c r="M232" s="74"/>
      <c r="N232" s="74"/>
      <c r="O232" s="74"/>
      <c r="P232" s="74"/>
      <c r="Q232" s="74"/>
      <c r="R232" s="74"/>
      <c r="S232" s="100"/>
      <c r="T232" s="100"/>
      <c r="U232" s="100"/>
      <c r="V232" s="74"/>
      <c r="W232" s="74"/>
    </row>
    <row r="233" spans="1:23" s="1" customFormat="1" x14ac:dyDescent="0.25">
      <c r="A233" s="2"/>
      <c r="B233" s="65"/>
      <c r="C233" s="99"/>
      <c r="D233" s="99"/>
      <c r="E233" s="74"/>
      <c r="F233" s="74"/>
      <c r="G233" s="74"/>
      <c r="H233" s="74"/>
      <c r="I233" s="74"/>
      <c r="J233" s="74"/>
      <c r="K233" s="74"/>
      <c r="L233" s="74"/>
      <c r="M233" s="74"/>
      <c r="N233" s="74"/>
      <c r="O233" s="74"/>
      <c r="P233" s="74"/>
      <c r="Q233" s="74"/>
      <c r="R233" s="74"/>
      <c r="S233" s="100"/>
      <c r="T233" s="100"/>
      <c r="U233" s="100"/>
      <c r="V233" s="74"/>
      <c r="W233" s="74"/>
    </row>
    <row r="234" spans="1:23" s="1" customFormat="1" x14ac:dyDescent="0.25">
      <c r="A234" s="2"/>
      <c r="B234" s="65"/>
      <c r="C234" s="99"/>
      <c r="D234" s="99"/>
      <c r="E234" s="74"/>
      <c r="F234" s="74"/>
      <c r="G234" s="74"/>
      <c r="H234" s="74"/>
      <c r="I234" s="74"/>
      <c r="J234" s="74"/>
      <c r="K234" s="74"/>
      <c r="L234" s="74"/>
      <c r="M234" s="74"/>
      <c r="N234" s="74"/>
      <c r="O234" s="74"/>
      <c r="P234" s="74"/>
      <c r="Q234" s="74"/>
      <c r="R234" s="74"/>
      <c r="S234" s="100"/>
      <c r="T234" s="100"/>
      <c r="U234" s="100"/>
      <c r="V234" s="74"/>
      <c r="W234" s="74"/>
    </row>
    <row r="235" spans="1:23" s="1" customFormat="1" x14ac:dyDescent="0.25">
      <c r="A235" s="2"/>
      <c r="B235" s="65"/>
      <c r="C235" s="99"/>
      <c r="D235" s="99"/>
      <c r="E235" s="74"/>
      <c r="F235" s="74"/>
      <c r="G235" s="74"/>
      <c r="H235" s="74"/>
      <c r="I235" s="74"/>
      <c r="J235" s="74"/>
      <c r="K235" s="74"/>
      <c r="L235" s="74"/>
      <c r="M235" s="74"/>
      <c r="N235" s="74"/>
      <c r="O235" s="74"/>
      <c r="P235" s="74"/>
      <c r="Q235" s="74"/>
      <c r="R235" s="74"/>
      <c r="S235" s="100"/>
      <c r="T235" s="100"/>
      <c r="U235" s="100"/>
      <c r="V235" s="74"/>
      <c r="W235" s="74"/>
    </row>
    <row r="236" spans="1:23" s="1" customFormat="1" x14ac:dyDescent="0.25">
      <c r="A236" s="2"/>
      <c r="B236" s="65"/>
      <c r="C236" s="99"/>
      <c r="D236" s="99"/>
      <c r="E236" s="74"/>
      <c r="F236" s="74"/>
      <c r="G236" s="74"/>
      <c r="H236" s="74"/>
      <c r="I236" s="74"/>
      <c r="J236" s="74"/>
      <c r="K236" s="74"/>
      <c r="L236" s="74"/>
      <c r="M236" s="74"/>
      <c r="N236" s="74"/>
      <c r="O236" s="74"/>
      <c r="P236" s="74"/>
      <c r="Q236" s="74"/>
      <c r="R236" s="74"/>
      <c r="S236" s="100"/>
      <c r="T236" s="100"/>
      <c r="U236" s="100"/>
      <c r="V236" s="74"/>
      <c r="W236" s="74"/>
    </row>
    <row r="237" spans="1:23" s="1" customFormat="1" x14ac:dyDescent="0.25">
      <c r="A237" s="2"/>
      <c r="B237" s="65"/>
      <c r="C237" s="99"/>
      <c r="D237" s="99"/>
      <c r="E237" s="74"/>
      <c r="F237" s="74"/>
      <c r="G237" s="74"/>
      <c r="H237" s="74"/>
      <c r="I237" s="74"/>
      <c r="J237" s="74"/>
      <c r="K237" s="74"/>
      <c r="L237" s="74"/>
      <c r="M237" s="74"/>
      <c r="N237" s="74"/>
      <c r="O237" s="74"/>
      <c r="P237" s="74"/>
      <c r="Q237" s="74"/>
      <c r="R237" s="74"/>
      <c r="S237" s="100"/>
      <c r="T237" s="100"/>
      <c r="U237" s="100"/>
      <c r="V237" s="74"/>
      <c r="W237" s="74"/>
    </row>
    <row r="238" spans="1:23" s="1" customFormat="1" x14ac:dyDescent="0.25">
      <c r="A238" s="2"/>
      <c r="B238" s="65"/>
      <c r="C238" s="99"/>
      <c r="D238" s="99"/>
      <c r="E238" s="74"/>
      <c r="F238" s="74"/>
      <c r="G238" s="74"/>
      <c r="H238" s="74"/>
      <c r="I238" s="74"/>
      <c r="J238" s="74"/>
      <c r="K238" s="74"/>
      <c r="L238" s="74"/>
      <c r="M238" s="74"/>
      <c r="N238" s="74"/>
      <c r="O238" s="74"/>
      <c r="P238" s="74"/>
      <c r="Q238" s="74"/>
      <c r="R238" s="74"/>
      <c r="S238" s="100"/>
      <c r="T238" s="100"/>
      <c r="U238" s="100"/>
      <c r="V238" s="74"/>
      <c r="W238" s="74"/>
    </row>
    <row r="239" spans="1:23" s="1" customFormat="1" x14ac:dyDescent="0.25">
      <c r="A239" s="2"/>
      <c r="B239" s="65"/>
      <c r="C239" s="99"/>
      <c r="D239" s="99"/>
      <c r="E239" s="74"/>
      <c r="F239" s="74"/>
      <c r="G239" s="74"/>
      <c r="H239" s="74"/>
      <c r="I239" s="74"/>
      <c r="J239" s="74"/>
      <c r="K239" s="74"/>
      <c r="L239" s="74"/>
      <c r="M239" s="74"/>
      <c r="N239" s="74"/>
      <c r="O239" s="74"/>
      <c r="P239" s="74"/>
      <c r="Q239" s="74"/>
      <c r="R239" s="74"/>
      <c r="S239" s="100"/>
      <c r="T239" s="100"/>
      <c r="U239" s="100"/>
      <c r="V239" s="74"/>
      <c r="W239" s="74"/>
    </row>
    <row r="240" spans="1:23" s="1" customFormat="1" x14ac:dyDescent="0.25">
      <c r="A240" s="2"/>
      <c r="B240" s="65"/>
      <c r="C240" s="99"/>
      <c r="D240" s="99"/>
      <c r="E240" s="74"/>
      <c r="F240" s="74"/>
      <c r="G240" s="74"/>
      <c r="H240" s="74"/>
      <c r="I240" s="74"/>
      <c r="J240" s="74"/>
      <c r="K240" s="74"/>
      <c r="L240" s="74"/>
      <c r="M240" s="74"/>
      <c r="N240" s="74"/>
      <c r="O240" s="74"/>
      <c r="P240" s="74"/>
      <c r="Q240" s="74"/>
      <c r="R240" s="74"/>
      <c r="S240" s="100"/>
      <c r="T240" s="100"/>
      <c r="U240" s="100"/>
      <c r="V240" s="74"/>
      <c r="W240" s="74"/>
    </row>
    <row r="241" spans="1:23" s="1" customFormat="1" x14ac:dyDescent="0.25">
      <c r="A241" s="2"/>
      <c r="B241" s="65"/>
      <c r="C241" s="99"/>
      <c r="D241" s="99"/>
      <c r="E241" s="74"/>
      <c r="F241" s="74"/>
      <c r="G241" s="74"/>
      <c r="H241" s="74"/>
      <c r="I241" s="74"/>
      <c r="J241" s="74"/>
      <c r="K241" s="74"/>
      <c r="L241" s="74"/>
      <c r="M241" s="74"/>
      <c r="N241" s="74"/>
      <c r="O241" s="74"/>
      <c r="P241" s="74"/>
      <c r="Q241" s="74"/>
      <c r="R241" s="74"/>
      <c r="S241" s="100"/>
      <c r="T241" s="100"/>
      <c r="U241" s="100"/>
      <c r="V241" s="74"/>
      <c r="W241" s="74"/>
    </row>
    <row r="242" spans="1:23" s="1" customFormat="1" x14ac:dyDescent="0.25">
      <c r="A242" s="2"/>
      <c r="B242" s="65"/>
      <c r="C242" s="99"/>
      <c r="D242" s="99"/>
      <c r="E242" s="74"/>
      <c r="F242" s="74"/>
      <c r="G242" s="74"/>
      <c r="H242" s="74"/>
      <c r="I242" s="74"/>
      <c r="J242" s="74"/>
      <c r="K242" s="74"/>
      <c r="L242" s="74"/>
      <c r="M242" s="74"/>
      <c r="N242" s="74"/>
      <c r="O242" s="74"/>
      <c r="P242" s="74"/>
      <c r="Q242" s="74"/>
      <c r="R242" s="74"/>
      <c r="S242" s="100"/>
      <c r="T242" s="100"/>
      <c r="U242" s="100"/>
      <c r="V242" s="74"/>
      <c r="W242" s="74"/>
    </row>
    <row r="243" spans="1:23" s="1" customFormat="1" x14ac:dyDescent="0.25">
      <c r="A243" s="2"/>
      <c r="B243" s="65"/>
      <c r="C243" s="99"/>
      <c r="D243" s="99"/>
      <c r="E243" s="74"/>
      <c r="F243" s="74"/>
      <c r="G243" s="74"/>
      <c r="H243" s="74"/>
      <c r="I243" s="74"/>
      <c r="J243" s="74"/>
      <c r="K243" s="74"/>
      <c r="L243" s="74"/>
      <c r="M243" s="74"/>
      <c r="N243" s="74"/>
      <c r="O243" s="74"/>
      <c r="P243" s="74"/>
      <c r="Q243" s="74"/>
      <c r="R243" s="74"/>
      <c r="S243" s="100"/>
      <c r="T243" s="100"/>
      <c r="U243" s="100"/>
      <c r="V243" s="74"/>
      <c r="W243" s="74"/>
    </row>
    <row r="244" spans="1:23" s="1" customFormat="1" x14ac:dyDescent="0.25">
      <c r="A244" s="2"/>
      <c r="B244" s="65"/>
      <c r="C244" s="99"/>
      <c r="D244" s="99"/>
      <c r="E244" s="74"/>
      <c r="F244" s="74"/>
      <c r="G244" s="74"/>
      <c r="H244" s="74"/>
      <c r="I244" s="74"/>
      <c r="J244" s="74"/>
      <c r="K244" s="74"/>
      <c r="L244" s="74"/>
      <c r="M244" s="74"/>
      <c r="N244" s="74"/>
      <c r="O244" s="74"/>
      <c r="P244" s="74"/>
      <c r="Q244" s="74"/>
      <c r="R244" s="74"/>
      <c r="S244" s="100"/>
      <c r="T244" s="100"/>
      <c r="U244" s="100"/>
      <c r="V244" s="74"/>
      <c r="W244" s="74"/>
    </row>
    <row r="245" spans="1:23" s="1" customFormat="1" x14ac:dyDescent="0.25">
      <c r="A245" s="2"/>
      <c r="B245" s="65"/>
      <c r="C245" s="99"/>
      <c r="D245" s="99"/>
      <c r="E245" s="74"/>
      <c r="F245" s="74"/>
      <c r="G245" s="74"/>
      <c r="H245" s="74"/>
      <c r="I245" s="74"/>
      <c r="J245" s="74"/>
      <c r="K245" s="74"/>
      <c r="L245" s="74"/>
      <c r="M245" s="74"/>
      <c r="N245" s="74"/>
      <c r="O245" s="74"/>
      <c r="P245" s="74"/>
      <c r="Q245" s="74"/>
      <c r="R245" s="74"/>
      <c r="S245" s="100"/>
      <c r="T245" s="100"/>
      <c r="U245" s="100"/>
      <c r="V245" s="74"/>
      <c r="W245" s="74"/>
    </row>
    <row r="246" spans="1:23" s="1" customFormat="1" x14ac:dyDescent="0.25">
      <c r="A246" s="2"/>
      <c r="B246" s="65"/>
      <c r="C246" s="99"/>
      <c r="D246" s="99"/>
      <c r="E246" s="74"/>
      <c r="F246" s="74"/>
      <c r="G246" s="74"/>
      <c r="H246" s="74"/>
      <c r="I246" s="74"/>
      <c r="J246" s="74"/>
      <c r="K246" s="74"/>
      <c r="L246" s="74"/>
      <c r="M246" s="74"/>
      <c r="N246" s="74"/>
      <c r="O246" s="74"/>
      <c r="P246" s="74"/>
      <c r="Q246" s="74"/>
      <c r="R246" s="74"/>
      <c r="S246" s="100"/>
      <c r="T246" s="100"/>
      <c r="U246" s="100"/>
      <c r="V246" s="74"/>
      <c r="W246" s="74"/>
    </row>
    <row r="247" spans="1:23" s="1" customFormat="1" x14ac:dyDescent="0.25">
      <c r="A247" s="2"/>
      <c r="B247" s="65"/>
      <c r="C247" s="99"/>
      <c r="D247" s="99"/>
      <c r="E247" s="74"/>
      <c r="F247" s="74"/>
      <c r="G247" s="74"/>
      <c r="H247" s="74"/>
      <c r="I247" s="74"/>
      <c r="J247" s="74"/>
      <c r="K247" s="74"/>
      <c r="L247" s="74"/>
      <c r="M247" s="74"/>
      <c r="N247" s="74"/>
      <c r="O247" s="74"/>
      <c r="P247" s="74"/>
      <c r="Q247" s="74"/>
      <c r="R247" s="74"/>
      <c r="S247" s="100"/>
      <c r="T247" s="100"/>
      <c r="U247" s="100"/>
      <c r="V247" s="74"/>
      <c r="W247" s="74"/>
    </row>
    <row r="248" spans="1:23" s="1" customFormat="1" x14ac:dyDescent="0.25">
      <c r="A248" s="2"/>
      <c r="B248" s="65"/>
      <c r="C248" s="99"/>
      <c r="D248" s="99"/>
      <c r="E248" s="74"/>
      <c r="F248" s="74"/>
      <c r="G248" s="74"/>
      <c r="H248" s="74"/>
      <c r="I248" s="74"/>
      <c r="J248" s="74"/>
      <c r="K248" s="74"/>
      <c r="L248" s="74"/>
      <c r="M248" s="74"/>
      <c r="N248" s="74"/>
      <c r="O248" s="74"/>
      <c r="P248" s="74"/>
      <c r="Q248" s="74"/>
      <c r="R248" s="74"/>
      <c r="S248" s="100"/>
      <c r="T248" s="100"/>
      <c r="U248" s="100"/>
      <c r="V248" s="74"/>
      <c r="W248" s="74"/>
    </row>
    <row r="249" spans="1:23" s="1" customFormat="1" x14ac:dyDescent="0.25">
      <c r="A249" s="2"/>
      <c r="B249" s="65"/>
      <c r="C249" s="99"/>
      <c r="D249" s="99"/>
      <c r="E249" s="74"/>
      <c r="F249" s="74"/>
      <c r="G249" s="74"/>
      <c r="H249" s="74"/>
      <c r="I249" s="74"/>
      <c r="J249" s="74"/>
      <c r="K249" s="74"/>
      <c r="L249" s="74"/>
      <c r="M249" s="74"/>
      <c r="N249" s="74"/>
      <c r="O249" s="74"/>
      <c r="P249" s="74"/>
      <c r="Q249" s="74"/>
      <c r="R249" s="74"/>
      <c r="S249" s="100"/>
      <c r="T249" s="100"/>
      <c r="U249" s="100"/>
      <c r="V249" s="74"/>
      <c r="W249" s="74"/>
    </row>
    <row r="250" spans="1:23" s="1" customFormat="1" x14ac:dyDescent="0.25">
      <c r="A250" s="2"/>
      <c r="B250" s="65"/>
      <c r="C250" s="99"/>
      <c r="D250" s="99"/>
      <c r="E250" s="74"/>
      <c r="F250" s="74"/>
      <c r="G250" s="74"/>
      <c r="H250" s="74"/>
      <c r="I250" s="74"/>
      <c r="J250" s="74"/>
      <c r="K250" s="74"/>
      <c r="L250" s="74"/>
      <c r="M250" s="74"/>
      <c r="N250" s="74"/>
      <c r="O250" s="74"/>
      <c r="P250" s="74"/>
      <c r="Q250" s="74"/>
      <c r="R250" s="74"/>
      <c r="S250" s="100"/>
      <c r="T250" s="100"/>
      <c r="U250" s="100"/>
      <c r="V250" s="74"/>
      <c r="W250" s="74"/>
    </row>
    <row r="251" spans="1:23" s="1" customFormat="1" x14ac:dyDescent="0.25">
      <c r="A251" s="2"/>
      <c r="B251" s="65"/>
      <c r="C251" s="99"/>
      <c r="D251" s="99"/>
      <c r="E251" s="74"/>
      <c r="F251" s="74"/>
      <c r="G251" s="74"/>
      <c r="H251" s="74"/>
      <c r="I251" s="74"/>
      <c r="J251" s="74"/>
      <c r="K251" s="74"/>
      <c r="L251" s="74"/>
      <c r="M251" s="74"/>
      <c r="N251" s="74"/>
      <c r="O251" s="74"/>
      <c r="P251" s="74"/>
      <c r="Q251" s="74"/>
      <c r="R251" s="74"/>
      <c r="S251" s="100"/>
      <c r="T251" s="100"/>
      <c r="U251" s="100"/>
      <c r="V251" s="74"/>
      <c r="W251" s="74"/>
    </row>
    <row r="252" spans="1:23" s="1" customFormat="1" x14ac:dyDescent="0.25">
      <c r="A252" s="2"/>
      <c r="B252" s="65"/>
      <c r="C252" s="99"/>
      <c r="D252" s="99"/>
      <c r="E252" s="74"/>
      <c r="F252" s="74"/>
      <c r="G252" s="74"/>
      <c r="H252" s="74"/>
      <c r="I252" s="74"/>
      <c r="J252" s="74"/>
      <c r="K252" s="74"/>
      <c r="L252" s="74"/>
      <c r="M252" s="74"/>
      <c r="N252" s="74"/>
      <c r="O252" s="74"/>
      <c r="P252" s="74"/>
      <c r="Q252" s="74"/>
      <c r="R252" s="74"/>
      <c r="S252" s="100"/>
      <c r="T252" s="100"/>
      <c r="U252" s="100"/>
      <c r="V252" s="74"/>
      <c r="W252" s="74"/>
    </row>
    <row r="253" spans="1:23" s="1" customFormat="1" x14ac:dyDescent="0.25">
      <c r="A253" s="2"/>
      <c r="B253" s="65"/>
      <c r="C253" s="99"/>
      <c r="D253" s="99"/>
      <c r="E253" s="74"/>
      <c r="F253" s="74"/>
      <c r="G253" s="74"/>
      <c r="H253" s="74"/>
      <c r="I253" s="74"/>
      <c r="J253" s="74"/>
      <c r="K253" s="74"/>
      <c r="L253" s="74"/>
      <c r="M253" s="74"/>
      <c r="N253" s="74"/>
      <c r="O253" s="74"/>
      <c r="P253" s="74"/>
      <c r="Q253" s="74"/>
      <c r="R253" s="74"/>
      <c r="S253" s="100"/>
      <c r="T253" s="100"/>
      <c r="U253" s="100"/>
      <c r="V253" s="74"/>
      <c r="W253" s="74"/>
    </row>
    <row r="254" spans="1:23" s="1" customFormat="1" x14ac:dyDescent="0.25">
      <c r="A254" s="2"/>
      <c r="B254" s="65"/>
      <c r="C254" s="99"/>
      <c r="D254" s="99"/>
      <c r="E254" s="74"/>
      <c r="F254" s="74"/>
      <c r="G254" s="74"/>
      <c r="H254" s="74"/>
      <c r="I254" s="74"/>
      <c r="J254" s="74"/>
      <c r="K254" s="74"/>
      <c r="L254" s="74"/>
      <c r="M254" s="74"/>
      <c r="N254" s="74"/>
      <c r="O254" s="74"/>
      <c r="P254" s="74"/>
      <c r="Q254" s="74"/>
      <c r="R254" s="74"/>
      <c r="S254" s="100"/>
      <c r="T254" s="100"/>
      <c r="U254" s="100"/>
      <c r="V254" s="74"/>
      <c r="W254" s="74"/>
    </row>
    <row r="255" spans="1:23" s="1" customFormat="1" x14ac:dyDescent="0.25">
      <c r="A255" s="2"/>
      <c r="B255" s="65"/>
      <c r="C255" s="99"/>
      <c r="D255" s="99"/>
      <c r="E255" s="74"/>
      <c r="F255" s="74"/>
      <c r="G255" s="74"/>
      <c r="H255" s="74"/>
      <c r="I255" s="74"/>
      <c r="J255" s="74"/>
      <c r="K255" s="74"/>
      <c r="L255" s="74"/>
      <c r="M255" s="74"/>
      <c r="N255" s="74"/>
      <c r="O255" s="74"/>
      <c r="P255" s="74"/>
      <c r="Q255" s="74"/>
      <c r="R255" s="74"/>
      <c r="S255" s="100"/>
      <c r="T255" s="100"/>
      <c r="U255" s="100"/>
      <c r="V255" s="74"/>
      <c r="W255" s="74"/>
    </row>
    <row r="256" spans="1:23" s="1" customFormat="1" x14ac:dyDescent="0.25">
      <c r="A256" s="2"/>
      <c r="B256" s="65"/>
      <c r="C256" s="99"/>
      <c r="D256" s="99"/>
      <c r="E256" s="74"/>
      <c r="F256" s="74"/>
      <c r="G256" s="74"/>
      <c r="H256" s="74"/>
      <c r="I256" s="74"/>
      <c r="J256" s="74"/>
      <c r="K256" s="74"/>
      <c r="L256" s="74"/>
      <c r="M256" s="74"/>
      <c r="N256" s="74"/>
      <c r="O256" s="74"/>
      <c r="P256" s="74"/>
      <c r="Q256" s="74"/>
      <c r="R256" s="74"/>
      <c r="S256" s="100"/>
      <c r="T256" s="100"/>
      <c r="U256" s="100"/>
      <c r="V256" s="74"/>
      <c r="W256" s="74"/>
    </row>
    <row r="257" spans="1:23" s="1" customFormat="1" x14ac:dyDescent="0.25">
      <c r="A257" s="2"/>
      <c r="B257" s="65"/>
      <c r="C257" s="99"/>
      <c r="D257" s="99"/>
      <c r="E257" s="74"/>
      <c r="F257" s="74"/>
      <c r="G257" s="74"/>
      <c r="H257" s="74"/>
      <c r="I257" s="74"/>
      <c r="J257" s="74"/>
      <c r="K257" s="74"/>
      <c r="L257" s="74"/>
      <c r="M257" s="74"/>
      <c r="N257" s="74"/>
      <c r="O257" s="74"/>
      <c r="P257" s="74"/>
      <c r="Q257" s="74"/>
      <c r="R257" s="74"/>
      <c r="S257" s="100"/>
      <c r="T257" s="100"/>
      <c r="U257" s="100"/>
      <c r="V257" s="74"/>
      <c r="W257" s="74"/>
    </row>
    <row r="258" spans="1:23" s="1" customFormat="1" x14ac:dyDescent="0.25">
      <c r="A258" s="2"/>
      <c r="B258" s="65"/>
      <c r="C258" s="99"/>
      <c r="D258" s="99"/>
      <c r="E258" s="74"/>
      <c r="F258" s="74"/>
      <c r="G258" s="74"/>
      <c r="H258" s="74"/>
      <c r="I258" s="74"/>
      <c r="J258" s="74"/>
      <c r="K258" s="74"/>
      <c r="L258" s="74"/>
      <c r="M258" s="74"/>
      <c r="N258" s="74"/>
      <c r="O258" s="74"/>
      <c r="P258" s="74"/>
      <c r="Q258" s="74"/>
      <c r="R258" s="74"/>
      <c r="S258" s="100"/>
      <c r="T258" s="100"/>
      <c r="U258" s="100"/>
      <c r="V258" s="74"/>
      <c r="W258" s="74"/>
    </row>
    <row r="259" spans="1:23" s="1" customFormat="1" x14ac:dyDescent="0.25">
      <c r="A259" s="2"/>
      <c r="B259" s="65"/>
      <c r="C259" s="99"/>
      <c r="D259" s="99"/>
      <c r="E259" s="74"/>
      <c r="F259" s="74"/>
      <c r="G259" s="74"/>
      <c r="H259" s="74"/>
      <c r="I259" s="74"/>
      <c r="J259" s="74"/>
      <c r="K259" s="74"/>
      <c r="L259" s="74"/>
      <c r="M259" s="74"/>
      <c r="N259" s="74"/>
      <c r="O259" s="74"/>
      <c r="P259" s="74"/>
      <c r="Q259" s="74"/>
      <c r="R259" s="74"/>
      <c r="S259" s="100"/>
      <c r="T259" s="100"/>
      <c r="U259" s="100"/>
      <c r="V259" s="74"/>
      <c r="W259" s="74"/>
    </row>
    <row r="260" spans="1:23" s="1" customFormat="1" x14ac:dyDescent="0.25">
      <c r="A260" s="2"/>
      <c r="B260" s="65"/>
      <c r="C260" s="99"/>
      <c r="D260" s="99"/>
      <c r="E260" s="74"/>
      <c r="F260" s="74"/>
      <c r="G260" s="74"/>
      <c r="H260" s="74"/>
      <c r="I260" s="74"/>
      <c r="J260" s="74"/>
      <c r="K260" s="74"/>
      <c r="L260" s="74"/>
      <c r="M260" s="74"/>
      <c r="N260" s="74"/>
      <c r="O260" s="74"/>
      <c r="P260" s="74"/>
      <c r="Q260" s="74"/>
      <c r="R260" s="74"/>
      <c r="S260" s="100"/>
      <c r="T260" s="100"/>
      <c r="U260" s="100"/>
      <c r="V260" s="74"/>
      <c r="W260" s="74"/>
    </row>
    <row r="261" spans="1:23" s="1" customFormat="1" x14ac:dyDescent="0.25">
      <c r="A261" s="2"/>
      <c r="B261" s="65"/>
      <c r="C261" s="99"/>
      <c r="D261" s="99"/>
      <c r="E261" s="74"/>
      <c r="F261" s="74"/>
      <c r="G261" s="74"/>
      <c r="H261" s="74"/>
      <c r="I261" s="74"/>
      <c r="J261" s="74"/>
      <c r="K261" s="74"/>
      <c r="L261" s="74"/>
      <c r="M261" s="74"/>
      <c r="N261" s="74"/>
      <c r="O261" s="74"/>
      <c r="P261" s="74"/>
      <c r="Q261" s="74"/>
      <c r="R261" s="74"/>
      <c r="S261" s="100"/>
      <c r="T261" s="100"/>
      <c r="U261" s="100"/>
      <c r="V261" s="74"/>
      <c r="W261" s="74"/>
    </row>
    <row r="262" spans="1:23" s="1" customFormat="1" x14ac:dyDescent="0.25">
      <c r="A262" s="2"/>
      <c r="B262" s="65"/>
      <c r="C262" s="99"/>
      <c r="D262" s="99"/>
      <c r="E262" s="74"/>
      <c r="F262" s="74"/>
      <c r="G262" s="74"/>
      <c r="H262" s="74"/>
      <c r="I262" s="74"/>
      <c r="J262" s="74"/>
      <c r="K262" s="74"/>
      <c r="L262" s="74"/>
      <c r="M262" s="74"/>
      <c r="N262" s="74"/>
      <c r="O262" s="74"/>
      <c r="P262" s="74"/>
      <c r="Q262" s="74"/>
      <c r="R262" s="74"/>
      <c r="S262" s="100"/>
      <c r="T262" s="100"/>
      <c r="U262" s="100"/>
      <c r="V262" s="74"/>
      <c r="W262" s="74"/>
    </row>
    <row r="263" spans="1:23" s="1" customFormat="1" x14ac:dyDescent="0.25">
      <c r="A263" s="2"/>
      <c r="B263" s="65"/>
      <c r="C263" s="99"/>
      <c r="D263" s="99"/>
      <c r="E263" s="74"/>
      <c r="F263" s="74"/>
      <c r="G263" s="74"/>
      <c r="H263" s="74"/>
      <c r="I263" s="74"/>
      <c r="J263" s="74"/>
      <c r="K263" s="74"/>
      <c r="L263" s="74"/>
      <c r="M263" s="74"/>
      <c r="N263" s="74"/>
      <c r="O263" s="74"/>
      <c r="P263" s="74"/>
      <c r="Q263" s="74"/>
      <c r="R263" s="74"/>
      <c r="S263" s="100"/>
      <c r="T263" s="100"/>
      <c r="U263" s="100"/>
      <c r="V263" s="74"/>
      <c r="W263" s="74"/>
    </row>
    <row r="264" spans="1:23" s="1" customFormat="1" x14ac:dyDescent="0.25">
      <c r="A264" s="2"/>
      <c r="B264" s="65"/>
      <c r="C264" s="99"/>
      <c r="D264" s="99"/>
      <c r="E264" s="74"/>
      <c r="F264" s="74"/>
      <c r="G264" s="74"/>
      <c r="H264" s="74"/>
      <c r="I264" s="74"/>
      <c r="J264" s="74"/>
      <c r="K264" s="74"/>
      <c r="L264" s="74"/>
      <c r="M264" s="74"/>
      <c r="N264" s="74"/>
      <c r="O264" s="74"/>
      <c r="P264" s="74"/>
      <c r="Q264" s="74"/>
      <c r="R264" s="74"/>
      <c r="S264" s="100"/>
      <c r="T264" s="100"/>
      <c r="U264" s="100"/>
      <c r="V264" s="74"/>
      <c r="W264" s="74"/>
    </row>
    <row r="265" spans="1:23" s="1" customFormat="1" x14ac:dyDescent="0.25">
      <c r="A265" s="2"/>
      <c r="B265" s="65"/>
      <c r="C265" s="99"/>
      <c r="D265" s="99"/>
      <c r="E265" s="74"/>
      <c r="F265" s="74"/>
      <c r="G265" s="74"/>
      <c r="H265" s="74"/>
      <c r="I265" s="74"/>
      <c r="J265" s="74"/>
      <c r="K265" s="74"/>
      <c r="L265" s="74"/>
      <c r="M265" s="74"/>
      <c r="N265" s="74"/>
      <c r="O265" s="74"/>
      <c r="P265" s="74"/>
      <c r="Q265" s="74"/>
      <c r="R265" s="74"/>
      <c r="S265" s="100"/>
      <c r="T265" s="100"/>
      <c r="U265" s="100"/>
      <c r="V265" s="74"/>
      <c r="W265" s="74"/>
    </row>
    <row r="266" spans="1:23" s="1" customFormat="1" x14ac:dyDescent="0.25">
      <c r="A266" s="2"/>
      <c r="B266" s="65"/>
      <c r="C266" s="99"/>
      <c r="D266" s="99"/>
      <c r="E266" s="74"/>
      <c r="F266" s="74"/>
      <c r="G266" s="74"/>
      <c r="H266" s="74"/>
      <c r="I266" s="74"/>
      <c r="J266" s="74"/>
      <c r="K266" s="74"/>
      <c r="L266" s="74"/>
      <c r="M266" s="74"/>
      <c r="N266" s="74"/>
      <c r="O266" s="74"/>
      <c r="P266" s="74"/>
      <c r="Q266" s="74"/>
      <c r="R266" s="74"/>
      <c r="S266" s="100"/>
      <c r="T266" s="100"/>
      <c r="U266" s="100"/>
      <c r="V266" s="74"/>
      <c r="W266" s="74"/>
    </row>
    <row r="267" spans="1:23" s="1" customFormat="1" x14ac:dyDescent="0.25">
      <c r="A267" s="2"/>
      <c r="B267" s="65"/>
      <c r="C267" s="99"/>
      <c r="D267" s="99"/>
      <c r="E267" s="74"/>
      <c r="F267" s="74"/>
      <c r="G267" s="74"/>
      <c r="H267" s="74"/>
      <c r="I267" s="74"/>
      <c r="J267" s="74"/>
      <c r="K267" s="74"/>
      <c r="L267" s="74"/>
      <c r="M267" s="74"/>
      <c r="N267" s="74"/>
      <c r="O267" s="74"/>
      <c r="P267" s="74"/>
      <c r="Q267" s="74"/>
      <c r="R267" s="74"/>
      <c r="S267" s="100"/>
      <c r="T267" s="100"/>
      <c r="U267" s="100"/>
      <c r="V267" s="74"/>
      <c r="W267" s="74"/>
    </row>
    <row r="268" spans="1:23" s="1" customFormat="1" x14ac:dyDescent="0.25">
      <c r="A268" s="2"/>
      <c r="B268" s="65"/>
      <c r="C268" s="99"/>
      <c r="D268" s="99"/>
      <c r="E268" s="74"/>
      <c r="F268" s="74"/>
      <c r="G268" s="74"/>
      <c r="H268" s="74"/>
      <c r="I268" s="74"/>
      <c r="J268" s="74"/>
      <c r="K268" s="74"/>
      <c r="L268" s="74"/>
      <c r="M268" s="74"/>
      <c r="N268" s="74"/>
      <c r="O268" s="74"/>
      <c r="P268" s="74"/>
      <c r="Q268" s="74"/>
      <c r="R268" s="74"/>
      <c r="S268" s="100"/>
      <c r="T268" s="100"/>
      <c r="U268" s="100"/>
      <c r="V268" s="74"/>
      <c r="W268" s="74"/>
    </row>
    <row r="269" spans="1:23" s="1" customFormat="1" x14ac:dyDescent="0.25">
      <c r="A269" s="2"/>
      <c r="B269" s="65"/>
      <c r="C269" s="99"/>
      <c r="D269" s="99"/>
      <c r="E269" s="74"/>
      <c r="F269" s="74"/>
      <c r="G269" s="74"/>
      <c r="H269" s="74"/>
      <c r="I269" s="74"/>
      <c r="J269" s="74"/>
      <c r="K269" s="74"/>
      <c r="L269" s="74"/>
      <c r="M269" s="74"/>
      <c r="N269" s="74"/>
      <c r="O269" s="74"/>
      <c r="P269" s="74"/>
      <c r="Q269" s="74"/>
      <c r="R269" s="74"/>
      <c r="S269" s="100"/>
      <c r="T269" s="100"/>
      <c r="U269" s="100"/>
      <c r="V269" s="74"/>
      <c r="W269" s="74"/>
    </row>
    <row r="270" spans="1:23" s="1" customFormat="1" x14ac:dyDescent="0.25">
      <c r="A270" s="2"/>
      <c r="B270" s="65"/>
      <c r="C270" s="99"/>
      <c r="D270" s="99"/>
      <c r="E270" s="74"/>
      <c r="F270" s="74"/>
      <c r="G270" s="74"/>
      <c r="H270" s="74"/>
      <c r="I270" s="74"/>
      <c r="J270" s="74"/>
      <c r="K270" s="74"/>
      <c r="L270" s="74"/>
      <c r="M270" s="74"/>
      <c r="N270" s="74"/>
      <c r="O270" s="74"/>
      <c r="P270" s="74"/>
      <c r="Q270" s="74"/>
      <c r="R270" s="74"/>
      <c r="S270" s="100"/>
      <c r="T270" s="100"/>
      <c r="U270" s="100"/>
      <c r="V270" s="74"/>
      <c r="W270" s="74"/>
    </row>
    <row r="271" spans="1:23" s="1" customFormat="1" x14ac:dyDescent="0.25">
      <c r="A271" s="2"/>
      <c r="B271" s="65"/>
      <c r="C271" s="99"/>
      <c r="D271" s="99"/>
      <c r="E271" s="74"/>
      <c r="F271" s="74"/>
      <c r="G271" s="74"/>
      <c r="H271" s="74"/>
      <c r="I271" s="74"/>
      <c r="J271" s="74"/>
      <c r="K271" s="74"/>
      <c r="L271" s="74"/>
      <c r="M271" s="74"/>
      <c r="N271" s="74"/>
      <c r="O271" s="74"/>
      <c r="P271" s="74"/>
      <c r="Q271" s="74"/>
      <c r="R271" s="74"/>
      <c r="S271" s="100"/>
      <c r="T271" s="100"/>
      <c r="U271" s="100"/>
      <c r="V271" s="74"/>
      <c r="W271" s="74"/>
    </row>
    <row r="272" spans="1:23" s="1" customFormat="1" x14ac:dyDescent="0.25">
      <c r="A272" s="2"/>
      <c r="B272" s="65"/>
      <c r="C272" s="99"/>
      <c r="D272" s="99"/>
      <c r="E272" s="74"/>
      <c r="F272" s="74"/>
      <c r="G272" s="74"/>
      <c r="H272" s="74"/>
      <c r="I272" s="74"/>
      <c r="J272" s="74"/>
      <c r="K272" s="74"/>
      <c r="L272" s="74"/>
      <c r="M272" s="74"/>
      <c r="N272" s="74"/>
      <c r="O272" s="74"/>
      <c r="P272" s="74"/>
      <c r="Q272" s="74"/>
      <c r="R272" s="74"/>
      <c r="S272" s="100"/>
      <c r="T272" s="100"/>
      <c r="U272" s="100"/>
      <c r="V272" s="74"/>
      <c r="W272" s="74"/>
    </row>
    <row r="273" spans="1:23" s="1" customFormat="1" x14ac:dyDescent="0.25">
      <c r="A273" s="2"/>
      <c r="B273" s="65"/>
      <c r="C273" s="99"/>
      <c r="D273" s="99"/>
      <c r="E273" s="74"/>
      <c r="F273" s="74"/>
      <c r="G273" s="74"/>
      <c r="H273" s="74"/>
      <c r="I273" s="74"/>
      <c r="J273" s="74"/>
      <c r="K273" s="74"/>
      <c r="L273" s="74"/>
      <c r="M273" s="74"/>
      <c r="N273" s="74"/>
      <c r="O273" s="74"/>
      <c r="P273" s="74"/>
      <c r="Q273" s="74"/>
      <c r="R273" s="74"/>
      <c r="S273" s="100"/>
      <c r="T273" s="100"/>
      <c r="U273" s="100"/>
      <c r="V273" s="74"/>
      <c r="W273" s="74"/>
    </row>
    <row r="274" spans="1:23" s="1" customFormat="1" x14ac:dyDescent="0.25">
      <c r="A274" s="2"/>
      <c r="B274" s="65"/>
      <c r="C274" s="99"/>
      <c r="D274" s="99"/>
      <c r="E274" s="74"/>
      <c r="F274" s="74"/>
      <c r="G274" s="74"/>
      <c r="H274" s="74"/>
      <c r="I274" s="74"/>
      <c r="J274" s="74"/>
      <c r="K274" s="74"/>
      <c r="L274" s="74"/>
      <c r="M274" s="74"/>
      <c r="N274" s="74"/>
      <c r="O274" s="74"/>
      <c r="P274" s="74"/>
      <c r="Q274" s="74"/>
      <c r="R274" s="74"/>
      <c r="S274" s="100"/>
      <c r="T274" s="100"/>
      <c r="U274" s="100"/>
      <c r="V274" s="74"/>
      <c r="W274" s="74"/>
    </row>
    <row r="275" spans="1:23" s="1" customFormat="1" x14ac:dyDescent="0.25">
      <c r="A275" s="2"/>
      <c r="B275" s="65"/>
      <c r="C275" s="99"/>
      <c r="D275" s="99"/>
      <c r="E275" s="74"/>
      <c r="F275" s="74"/>
      <c r="G275" s="74"/>
      <c r="H275" s="74"/>
      <c r="I275" s="74"/>
      <c r="J275" s="74"/>
      <c r="K275" s="74"/>
      <c r="L275" s="74"/>
      <c r="M275" s="74"/>
      <c r="N275" s="74"/>
      <c r="O275" s="74"/>
      <c r="P275" s="74"/>
      <c r="Q275" s="74"/>
      <c r="R275" s="74"/>
      <c r="S275" s="100"/>
      <c r="T275" s="100"/>
      <c r="U275" s="100"/>
      <c r="V275" s="74"/>
      <c r="W275" s="74"/>
    </row>
    <row r="276" spans="1:23" s="1" customFormat="1" x14ac:dyDescent="0.25">
      <c r="A276" s="2"/>
      <c r="B276" s="65"/>
      <c r="C276" s="99"/>
      <c r="D276" s="99"/>
      <c r="E276" s="74"/>
      <c r="F276" s="74"/>
      <c r="G276" s="74"/>
      <c r="H276" s="74"/>
      <c r="I276" s="74"/>
      <c r="J276" s="74"/>
      <c r="K276" s="74"/>
      <c r="L276" s="74"/>
      <c r="M276" s="74"/>
      <c r="N276" s="74"/>
      <c r="O276" s="74"/>
      <c r="P276" s="74"/>
      <c r="Q276" s="74"/>
      <c r="R276" s="74"/>
      <c r="S276" s="100"/>
      <c r="T276" s="100"/>
      <c r="U276" s="100"/>
      <c r="V276" s="74"/>
      <c r="W276" s="74"/>
    </row>
    <row r="277" spans="1:23" s="1" customFormat="1" x14ac:dyDescent="0.25">
      <c r="A277" s="2"/>
      <c r="B277" s="65"/>
      <c r="C277" s="99"/>
      <c r="D277" s="99"/>
      <c r="E277" s="74"/>
      <c r="F277" s="74"/>
      <c r="G277" s="74"/>
      <c r="H277" s="74"/>
      <c r="I277" s="74"/>
      <c r="J277" s="74"/>
      <c r="K277" s="74"/>
      <c r="L277" s="74"/>
      <c r="M277" s="74"/>
      <c r="N277" s="74"/>
      <c r="O277" s="74"/>
      <c r="P277" s="74"/>
      <c r="Q277" s="74"/>
      <c r="R277" s="74"/>
      <c r="S277" s="100"/>
      <c r="T277" s="100"/>
      <c r="U277" s="100"/>
      <c r="V277" s="74"/>
      <c r="W277" s="74"/>
    </row>
    <row r="278" spans="1:23" s="1" customFormat="1" x14ac:dyDescent="0.25">
      <c r="A278" s="2"/>
      <c r="B278" s="65"/>
      <c r="C278" s="99"/>
      <c r="D278" s="99"/>
      <c r="E278" s="74"/>
      <c r="F278" s="74"/>
      <c r="G278" s="74"/>
      <c r="H278" s="74"/>
      <c r="I278" s="74"/>
      <c r="J278" s="74"/>
      <c r="K278" s="74"/>
      <c r="L278" s="74"/>
      <c r="M278" s="74"/>
      <c r="N278" s="74"/>
      <c r="O278" s="74"/>
      <c r="P278" s="74"/>
      <c r="Q278" s="74"/>
      <c r="R278" s="74"/>
      <c r="S278" s="100"/>
      <c r="T278" s="100"/>
      <c r="U278" s="100"/>
      <c r="V278" s="74"/>
      <c r="W278" s="74"/>
    </row>
    <row r="279" spans="1:23" s="1" customFormat="1" x14ac:dyDescent="0.25">
      <c r="A279" s="2"/>
      <c r="B279" s="65"/>
      <c r="C279" s="99"/>
      <c r="D279" s="99"/>
      <c r="E279" s="74"/>
      <c r="F279" s="74"/>
      <c r="G279" s="74"/>
      <c r="H279" s="74"/>
      <c r="I279" s="74"/>
      <c r="J279" s="74"/>
      <c r="K279" s="74"/>
      <c r="L279" s="74"/>
      <c r="M279" s="74"/>
      <c r="N279" s="74"/>
      <c r="O279" s="74"/>
      <c r="P279" s="74"/>
      <c r="Q279" s="74"/>
      <c r="R279" s="74"/>
      <c r="S279" s="100"/>
      <c r="T279" s="100"/>
      <c r="U279" s="100"/>
      <c r="V279" s="74"/>
      <c r="W279" s="74"/>
    </row>
    <row r="280" spans="1:23" s="1" customFormat="1" x14ac:dyDescent="0.25">
      <c r="A280" s="2"/>
      <c r="B280" s="65"/>
      <c r="C280" s="99"/>
      <c r="D280" s="99"/>
      <c r="E280" s="74"/>
      <c r="F280" s="74"/>
      <c r="G280" s="74"/>
      <c r="H280" s="74"/>
      <c r="I280" s="74"/>
      <c r="J280" s="74"/>
      <c r="K280" s="74"/>
      <c r="L280" s="74"/>
      <c r="M280" s="74"/>
      <c r="N280" s="74"/>
      <c r="O280" s="74"/>
      <c r="P280" s="74"/>
      <c r="Q280" s="74"/>
      <c r="R280" s="74"/>
      <c r="S280" s="100"/>
      <c r="T280" s="100"/>
      <c r="U280" s="100"/>
      <c r="V280" s="74"/>
      <c r="W280" s="74"/>
    </row>
    <row r="281" spans="1:23" s="1" customFormat="1" x14ac:dyDescent="0.25">
      <c r="A281" s="2"/>
      <c r="B281" s="65"/>
      <c r="C281" s="99"/>
      <c r="D281" s="99"/>
      <c r="E281" s="74"/>
      <c r="F281" s="74"/>
      <c r="G281" s="74"/>
      <c r="H281" s="74"/>
      <c r="I281" s="74"/>
      <c r="J281" s="74"/>
      <c r="K281" s="74"/>
      <c r="L281" s="74"/>
      <c r="M281" s="74"/>
      <c r="N281" s="74"/>
      <c r="O281" s="74"/>
      <c r="P281" s="74"/>
      <c r="Q281" s="74"/>
      <c r="R281" s="74"/>
      <c r="S281" s="100"/>
      <c r="T281" s="100"/>
      <c r="U281" s="100"/>
      <c r="V281" s="74"/>
      <c r="W281" s="74"/>
    </row>
    <row r="282" spans="1:23" s="1" customFormat="1" x14ac:dyDescent="0.25">
      <c r="A282" s="2"/>
      <c r="B282" s="65"/>
      <c r="C282" s="99"/>
      <c r="D282" s="99"/>
      <c r="E282" s="74"/>
      <c r="F282" s="74"/>
      <c r="G282" s="74"/>
      <c r="H282" s="74"/>
      <c r="I282" s="74"/>
      <c r="J282" s="74"/>
      <c r="K282" s="74"/>
      <c r="L282" s="74"/>
      <c r="M282" s="74"/>
      <c r="N282" s="74"/>
      <c r="O282" s="74"/>
      <c r="P282" s="74"/>
      <c r="Q282" s="74"/>
      <c r="R282" s="74"/>
      <c r="S282" s="100"/>
      <c r="T282" s="100"/>
      <c r="U282" s="100"/>
      <c r="V282" s="74"/>
      <c r="W282" s="74"/>
    </row>
    <row r="283" spans="1:23" s="1" customFormat="1" x14ac:dyDescent="0.25">
      <c r="A283" s="2"/>
      <c r="B283" s="65"/>
      <c r="C283" s="99"/>
      <c r="D283" s="99"/>
      <c r="E283" s="74"/>
      <c r="F283" s="74"/>
      <c r="G283" s="74"/>
      <c r="H283" s="74"/>
      <c r="I283" s="74"/>
      <c r="J283" s="74"/>
      <c r="K283" s="74"/>
      <c r="L283" s="74"/>
      <c r="M283" s="74"/>
      <c r="N283" s="74"/>
      <c r="O283" s="74"/>
      <c r="P283" s="74"/>
      <c r="Q283" s="74"/>
      <c r="R283" s="74"/>
      <c r="S283" s="100"/>
      <c r="T283" s="100"/>
      <c r="U283" s="100"/>
      <c r="V283" s="74"/>
      <c r="W283" s="74"/>
    </row>
    <row r="284" spans="1:23" s="1" customFormat="1" x14ac:dyDescent="0.25">
      <c r="A284" s="2"/>
      <c r="B284" s="65"/>
      <c r="C284" s="99"/>
      <c r="D284" s="99"/>
      <c r="E284" s="74"/>
      <c r="F284" s="74"/>
      <c r="G284" s="74"/>
      <c r="H284" s="74"/>
      <c r="I284" s="74"/>
      <c r="J284" s="74"/>
      <c r="K284" s="74"/>
      <c r="L284" s="74"/>
      <c r="M284" s="74"/>
      <c r="N284" s="74"/>
      <c r="O284" s="74"/>
      <c r="P284" s="74"/>
      <c r="Q284" s="74"/>
      <c r="R284" s="74"/>
      <c r="S284" s="100"/>
      <c r="T284" s="100"/>
      <c r="U284" s="100"/>
      <c r="V284" s="74"/>
      <c r="W284" s="74"/>
    </row>
    <row r="285" spans="1:23" s="1" customFormat="1" x14ac:dyDescent="0.25">
      <c r="A285" s="2"/>
      <c r="B285" s="65"/>
      <c r="C285" s="99"/>
      <c r="D285" s="99"/>
      <c r="E285" s="74"/>
      <c r="F285" s="74"/>
      <c r="G285" s="74"/>
      <c r="H285" s="74"/>
      <c r="I285" s="74"/>
      <c r="J285" s="74"/>
      <c r="K285" s="74"/>
      <c r="L285" s="74"/>
      <c r="M285" s="74"/>
      <c r="N285" s="74"/>
      <c r="O285" s="74"/>
      <c r="P285" s="74"/>
      <c r="Q285" s="74"/>
      <c r="R285" s="74"/>
      <c r="S285" s="100"/>
      <c r="T285" s="100"/>
      <c r="U285" s="100"/>
      <c r="V285" s="74"/>
      <c r="W285" s="74"/>
    </row>
    <row r="286" spans="1:23" s="1" customFormat="1" x14ac:dyDescent="0.25">
      <c r="A286" s="2"/>
      <c r="B286" s="65"/>
      <c r="C286" s="99"/>
      <c r="D286" s="99"/>
      <c r="E286" s="74"/>
      <c r="F286" s="74"/>
      <c r="G286" s="74"/>
      <c r="H286" s="74"/>
      <c r="I286" s="74"/>
      <c r="J286" s="74"/>
      <c r="K286" s="74"/>
      <c r="L286" s="74"/>
      <c r="M286" s="74"/>
      <c r="N286" s="74"/>
      <c r="O286" s="74"/>
      <c r="P286" s="74"/>
      <c r="Q286" s="74"/>
      <c r="R286" s="74"/>
      <c r="S286" s="100"/>
      <c r="T286" s="100"/>
      <c r="U286" s="100"/>
      <c r="V286" s="74"/>
      <c r="W286" s="74"/>
    </row>
    <row r="287" spans="1:23" s="1" customFormat="1" x14ac:dyDescent="0.25">
      <c r="A287" s="2"/>
      <c r="B287" s="65"/>
      <c r="C287" s="99"/>
      <c r="D287" s="99"/>
      <c r="E287" s="74"/>
      <c r="F287" s="74"/>
      <c r="G287" s="74"/>
      <c r="H287" s="74"/>
      <c r="I287" s="74"/>
      <c r="J287" s="74"/>
      <c r="K287" s="74"/>
      <c r="L287" s="74"/>
      <c r="M287" s="74"/>
      <c r="N287" s="74"/>
      <c r="O287" s="74"/>
      <c r="P287" s="74"/>
      <c r="Q287" s="74"/>
      <c r="R287" s="74"/>
      <c r="S287" s="100"/>
      <c r="T287" s="100"/>
      <c r="U287" s="100"/>
      <c r="V287" s="74"/>
      <c r="W287" s="74"/>
    </row>
    <row r="288" spans="1:23" s="1" customFormat="1" x14ac:dyDescent="0.25">
      <c r="A288" s="2"/>
      <c r="B288" s="65"/>
      <c r="C288" s="99"/>
      <c r="D288" s="99"/>
      <c r="E288" s="74"/>
      <c r="F288" s="74"/>
      <c r="G288" s="74"/>
      <c r="H288" s="74"/>
      <c r="I288" s="74"/>
      <c r="J288" s="74"/>
      <c r="K288" s="74"/>
      <c r="L288" s="74"/>
      <c r="M288" s="74"/>
      <c r="N288" s="74"/>
      <c r="O288" s="74"/>
      <c r="P288" s="74"/>
      <c r="Q288" s="74"/>
      <c r="R288" s="74"/>
      <c r="S288" s="100"/>
      <c r="T288" s="100"/>
      <c r="U288" s="100"/>
      <c r="V288" s="74"/>
      <c r="W288" s="74"/>
    </row>
    <row r="289" spans="1:23" s="1" customFormat="1" x14ac:dyDescent="0.25">
      <c r="A289" s="2"/>
      <c r="B289" s="65"/>
      <c r="C289" s="99"/>
      <c r="D289" s="99"/>
      <c r="E289" s="74"/>
      <c r="F289" s="74"/>
      <c r="G289" s="74"/>
      <c r="H289" s="74"/>
      <c r="I289" s="74"/>
      <c r="J289" s="74"/>
      <c r="K289" s="74"/>
      <c r="L289" s="74"/>
      <c r="M289" s="74"/>
      <c r="N289" s="74"/>
      <c r="O289" s="74"/>
      <c r="P289" s="74"/>
      <c r="Q289" s="74"/>
      <c r="R289" s="74"/>
      <c r="S289" s="100"/>
      <c r="T289" s="100"/>
      <c r="U289" s="100"/>
      <c r="V289" s="74"/>
      <c r="W289" s="74"/>
    </row>
    <row r="290" spans="1:23" s="1" customFormat="1" x14ac:dyDescent="0.25">
      <c r="A290" s="2"/>
      <c r="B290" s="65"/>
      <c r="C290" s="99"/>
      <c r="D290" s="99"/>
      <c r="E290" s="74"/>
      <c r="F290" s="74"/>
      <c r="G290" s="74"/>
      <c r="H290" s="74"/>
      <c r="I290" s="74"/>
      <c r="J290" s="74"/>
      <c r="K290" s="74"/>
      <c r="L290" s="74"/>
      <c r="M290" s="74"/>
      <c r="N290" s="74"/>
      <c r="O290" s="74"/>
      <c r="P290" s="74"/>
      <c r="Q290" s="74"/>
      <c r="R290" s="74"/>
      <c r="S290" s="100"/>
      <c r="T290" s="100"/>
      <c r="U290" s="100"/>
      <c r="V290" s="74"/>
      <c r="W290" s="74"/>
    </row>
    <row r="291" spans="1:23" s="1" customFormat="1" x14ac:dyDescent="0.25">
      <c r="A291" s="2"/>
      <c r="B291" s="65"/>
      <c r="C291" s="99"/>
      <c r="D291" s="99"/>
      <c r="E291" s="74"/>
      <c r="F291" s="74"/>
      <c r="G291" s="74"/>
      <c r="H291" s="74"/>
      <c r="I291" s="74"/>
      <c r="J291" s="74"/>
      <c r="K291" s="74"/>
      <c r="L291" s="74"/>
      <c r="M291" s="74"/>
      <c r="N291" s="74"/>
      <c r="O291" s="74"/>
      <c r="P291" s="74"/>
      <c r="Q291" s="74"/>
      <c r="R291" s="74"/>
      <c r="S291" s="100"/>
      <c r="T291" s="100"/>
      <c r="U291" s="100"/>
      <c r="V291" s="74"/>
      <c r="W291" s="74"/>
    </row>
    <row r="292" spans="1:23" s="1" customFormat="1" x14ac:dyDescent="0.25">
      <c r="A292" s="2"/>
      <c r="B292" s="65"/>
      <c r="C292" s="99"/>
      <c r="D292" s="99"/>
      <c r="E292" s="74"/>
      <c r="F292" s="74"/>
      <c r="G292" s="74"/>
      <c r="H292" s="74"/>
      <c r="I292" s="74"/>
      <c r="J292" s="74"/>
      <c r="K292" s="74"/>
      <c r="L292" s="74"/>
      <c r="M292" s="74"/>
      <c r="N292" s="74"/>
      <c r="O292" s="74"/>
      <c r="P292" s="74"/>
      <c r="Q292" s="74"/>
      <c r="R292" s="74"/>
      <c r="S292" s="100"/>
      <c r="T292" s="100"/>
      <c r="U292" s="100"/>
      <c r="V292" s="74"/>
      <c r="W292" s="74"/>
    </row>
    <row r="293" spans="1:23" s="1" customFormat="1" x14ac:dyDescent="0.25">
      <c r="A293" s="2"/>
      <c r="B293" s="65"/>
      <c r="C293" s="99"/>
      <c r="D293" s="99"/>
      <c r="E293" s="74"/>
      <c r="F293" s="74"/>
      <c r="G293" s="74"/>
      <c r="H293" s="74"/>
      <c r="I293" s="74"/>
      <c r="J293" s="74"/>
      <c r="K293" s="74"/>
      <c r="L293" s="74"/>
      <c r="M293" s="74"/>
      <c r="N293" s="74"/>
      <c r="O293" s="74"/>
      <c r="P293" s="74"/>
      <c r="Q293" s="74"/>
      <c r="R293" s="74"/>
      <c r="S293" s="100"/>
      <c r="T293" s="100"/>
      <c r="U293" s="100"/>
      <c r="V293" s="74"/>
      <c r="W293" s="74"/>
    </row>
    <row r="294" spans="1:23" s="1" customFormat="1" x14ac:dyDescent="0.25">
      <c r="A294" s="2"/>
      <c r="B294" s="65"/>
      <c r="C294" s="99"/>
      <c r="D294" s="99"/>
      <c r="E294" s="74"/>
      <c r="F294" s="74"/>
      <c r="G294" s="74"/>
      <c r="H294" s="74"/>
      <c r="I294" s="74"/>
      <c r="J294" s="74"/>
      <c r="K294" s="74"/>
      <c r="L294" s="74"/>
      <c r="M294" s="74"/>
      <c r="N294" s="74"/>
      <c r="O294" s="74"/>
      <c r="P294" s="74"/>
      <c r="Q294" s="74"/>
      <c r="R294" s="74"/>
      <c r="S294" s="100"/>
      <c r="T294" s="100"/>
      <c r="U294" s="100"/>
      <c r="V294" s="74"/>
      <c r="W294" s="74"/>
    </row>
    <row r="295" spans="1:23" s="1" customFormat="1" x14ac:dyDescent="0.25">
      <c r="A295" s="2"/>
      <c r="B295" s="65"/>
      <c r="C295" s="99"/>
      <c r="D295" s="99"/>
      <c r="E295" s="74"/>
      <c r="F295" s="74"/>
      <c r="G295" s="74"/>
      <c r="H295" s="74"/>
      <c r="I295" s="74"/>
      <c r="J295" s="74"/>
      <c r="K295" s="74"/>
      <c r="L295" s="74"/>
      <c r="M295" s="74"/>
      <c r="N295" s="74"/>
      <c r="O295" s="74"/>
      <c r="P295" s="74"/>
      <c r="Q295" s="74"/>
      <c r="R295" s="74"/>
      <c r="S295" s="100"/>
      <c r="T295" s="100"/>
      <c r="U295" s="100"/>
      <c r="V295" s="74"/>
      <c r="W295" s="74"/>
    </row>
    <row r="296" spans="1:23" s="1" customFormat="1" x14ac:dyDescent="0.25">
      <c r="A296" s="2"/>
      <c r="B296" s="65"/>
      <c r="C296" s="99"/>
      <c r="D296" s="99"/>
      <c r="E296" s="74"/>
      <c r="F296" s="74"/>
      <c r="G296" s="74"/>
      <c r="H296" s="74"/>
      <c r="I296" s="74"/>
      <c r="J296" s="74"/>
      <c r="K296" s="74"/>
      <c r="L296" s="74"/>
      <c r="M296" s="74"/>
      <c r="N296" s="74"/>
      <c r="O296" s="74"/>
      <c r="P296" s="74"/>
      <c r="Q296" s="74"/>
      <c r="R296" s="74"/>
      <c r="S296" s="100"/>
      <c r="T296" s="100"/>
      <c r="U296" s="100"/>
      <c r="V296" s="74"/>
      <c r="W296" s="74"/>
    </row>
    <row r="297" spans="1:23" s="1" customFormat="1" x14ac:dyDescent="0.25">
      <c r="A297" s="2"/>
      <c r="B297" s="65"/>
      <c r="C297" s="99"/>
      <c r="D297" s="99"/>
      <c r="E297" s="74"/>
      <c r="F297" s="74"/>
      <c r="G297" s="74"/>
      <c r="H297" s="74"/>
      <c r="I297" s="74"/>
      <c r="J297" s="74"/>
      <c r="K297" s="74"/>
      <c r="L297" s="74"/>
      <c r="M297" s="74"/>
      <c r="N297" s="74"/>
      <c r="O297" s="74"/>
      <c r="P297" s="74"/>
      <c r="Q297" s="74"/>
      <c r="R297" s="74"/>
      <c r="S297" s="100"/>
      <c r="T297" s="100"/>
      <c r="U297" s="100"/>
      <c r="V297" s="74"/>
      <c r="W297" s="74"/>
    </row>
    <row r="298" spans="1:23" s="1" customFormat="1" x14ac:dyDescent="0.25">
      <c r="A298" s="2"/>
      <c r="B298" s="65"/>
      <c r="C298" s="99"/>
      <c r="D298" s="99"/>
      <c r="E298" s="74"/>
      <c r="F298" s="74"/>
      <c r="G298" s="74"/>
      <c r="H298" s="74"/>
      <c r="I298" s="74"/>
      <c r="J298" s="74"/>
      <c r="K298" s="74"/>
      <c r="L298" s="74"/>
      <c r="M298" s="74"/>
      <c r="N298" s="74"/>
      <c r="O298" s="74"/>
      <c r="P298" s="74"/>
      <c r="Q298" s="74"/>
      <c r="R298" s="74"/>
      <c r="S298" s="100"/>
      <c r="T298" s="100"/>
      <c r="U298" s="100"/>
      <c r="V298" s="74"/>
      <c r="W298" s="74"/>
    </row>
    <row r="299" spans="1:23" s="1" customFormat="1" x14ac:dyDescent="0.25">
      <c r="A299" s="2"/>
      <c r="B299" s="65"/>
      <c r="C299" s="99"/>
      <c r="D299" s="99"/>
      <c r="E299" s="74"/>
      <c r="F299" s="74"/>
      <c r="G299" s="74"/>
      <c r="H299" s="74"/>
      <c r="I299" s="74"/>
      <c r="J299" s="74"/>
      <c r="K299" s="74"/>
      <c r="L299" s="74"/>
      <c r="M299" s="74"/>
      <c r="N299" s="74"/>
      <c r="O299" s="74"/>
      <c r="P299" s="74"/>
      <c r="Q299" s="74"/>
      <c r="R299" s="74"/>
      <c r="S299" s="100"/>
      <c r="T299" s="100"/>
      <c r="U299" s="100"/>
      <c r="V299" s="74"/>
      <c r="W299" s="74"/>
    </row>
    <row r="300" spans="1:23" s="1" customFormat="1" x14ac:dyDescent="0.25">
      <c r="A300" s="2"/>
      <c r="B300" s="65"/>
      <c r="C300" s="99"/>
      <c r="D300" s="99"/>
      <c r="E300" s="74"/>
      <c r="F300" s="74"/>
      <c r="G300" s="74"/>
      <c r="H300" s="74"/>
      <c r="I300" s="74"/>
      <c r="J300" s="74"/>
      <c r="K300" s="74"/>
      <c r="L300" s="74"/>
      <c r="M300" s="74"/>
      <c r="N300" s="74"/>
      <c r="O300" s="74"/>
      <c r="P300" s="74"/>
      <c r="Q300" s="74"/>
      <c r="R300" s="74"/>
      <c r="S300" s="100"/>
      <c r="T300" s="100"/>
      <c r="U300" s="100"/>
      <c r="V300" s="74"/>
      <c r="W300" s="74"/>
    </row>
    <row r="301" spans="1:23" s="1" customFormat="1" x14ac:dyDescent="0.25">
      <c r="A301" s="2"/>
      <c r="B301" s="65"/>
      <c r="C301" s="99"/>
      <c r="D301" s="99"/>
      <c r="E301" s="74"/>
      <c r="F301" s="74"/>
      <c r="G301" s="74"/>
      <c r="H301" s="74"/>
      <c r="I301" s="74"/>
      <c r="J301" s="74"/>
      <c r="K301" s="74"/>
      <c r="L301" s="74"/>
      <c r="M301" s="74"/>
      <c r="N301" s="74"/>
      <c r="O301" s="74"/>
      <c r="P301" s="74"/>
      <c r="Q301" s="74"/>
      <c r="R301" s="74"/>
      <c r="S301" s="100"/>
      <c r="T301" s="100"/>
      <c r="U301" s="100"/>
      <c r="V301" s="74"/>
      <c r="W301" s="74"/>
    </row>
    <row r="302" spans="1:23" s="1" customFormat="1" x14ac:dyDescent="0.25">
      <c r="A302" s="2"/>
      <c r="B302" s="65"/>
      <c r="C302" s="99"/>
      <c r="D302" s="99"/>
      <c r="E302" s="74"/>
      <c r="F302" s="74"/>
      <c r="G302" s="74"/>
      <c r="H302" s="74"/>
      <c r="I302" s="74"/>
      <c r="J302" s="74"/>
      <c r="K302" s="74"/>
      <c r="L302" s="74"/>
      <c r="M302" s="74"/>
      <c r="N302" s="74"/>
      <c r="O302" s="74"/>
      <c r="P302" s="74"/>
      <c r="Q302" s="74"/>
      <c r="R302" s="74"/>
      <c r="S302" s="100"/>
      <c r="T302" s="100"/>
      <c r="U302" s="100"/>
      <c r="V302" s="74"/>
      <c r="W302" s="74"/>
    </row>
    <row r="303" spans="1:23" s="1" customFormat="1" x14ac:dyDescent="0.25">
      <c r="A303" s="2"/>
      <c r="B303" s="65"/>
      <c r="C303" s="99"/>
      <c r="D303" s="99"/>
      <c r="E303" s="74"/>
      <c r="F303" s="74"/>
      <c r="G303" s="74"/>
      <c r="H303" s="74"/>
      <c r="I303" s="74"/>
      <c r="J303" s="74"/>
      <c r="K303" s="74"/>
      <c r="L303" s="74"/>
      <c r="M303" s="74"/>
      <c r="N303" s="74"/>
      <c r="O303" s="74"/>
      <c r="P303" s="74"/>
      <c r="Q303" s="74"/>
      <c r="R303" s="74"/>
      <c r="S303" s="100"/>
      <c r="T303" s="100"/>
      <c r="U303" s="100"/>
      <c r="V303" s="74"/>
      <c r="W303" s="74"/>
    </row>
    <row r="304" spans="1:23" s="1" customFormat="1" x14ac:dyDescent="0.25">
      <c r="A304" s="2"/>
      <c r="B304" s="65"/>
      <c r="C304" s="99"/>
      <c r="D304" s="99"/>
      <c r="E304" s="74"/>
      <c r="F304" s="74"/>
      <c r="G304" s="74"/>
      <c r="H304" s="74"/>
      <c r="I304" s="74"/>
      <c r="J304" s="74"/>
      <c r="K304" s="74"/>
      <c r="L304" s="74"/>
      <c r="M304" s="74"/>
      <c r="N304" s="74"/>
      <c r="O304" s="74"/>
      <c r="P304" s="74"/>
      <c r="Q304" s="74"/>
      <c r="R304" s="74"/>
      <c r="S304" s="100"/>
      <c r="T304" s="100"/>
      <c r="U304" s="100"/>
      <c r="V304" s="74"/>
      <c r="W304" s="74"/>
    </row>
    <row r="305" spans="1:23" s="1" customFormat="1" x14ac:dyDescent="0.25">
      <c r="A305" s="2"/>
      <c r="B305" s="65"/>
      <c r="C305" s="99"/>
      <c r="D305" s="99"/>
      <c r="E305" s="74"/>
      <c r="F305" s="74"/>
      <c r="G305" s="74"/>
      <c r="H305" s="74"/>
      <c r="I305" s="74"/>
      <c r="J305" s="74"/>
      <c r="K305" s="74"/>
      <c r="L305" s="74"/>
      <c r="M305" s="74"/>
      <c r="N305" s="74"/>
      <c r="O305" s="74"/>
      <c r="P305" s="74"/>
      <c r="Q305" s="74"/>
      <c r="R305" s="74"/>
      <c r="S305" s="100"/>
      <c r="T305" s="100"/>
      <c r="U305" s="100"/>
      <c r="V305" s="74"/>
      <c r="W305" s="74"/>
    </row>
    <row r="306" spans="1:23" s="1" customFormat="1" x14ac:dyDescent="0.25">
      <c r="A306" s="2"/>
      <c r="B306" s="65"/>
      <c r="C306" s="99"/>
      <c r="D306" s="99"/>
      <c r="E306" s="74"/>
      <c r="F306" s="74"/>
      <c r="G306" s="74"/>
      <c r="H306" s="74"/>
      <c r="I306" s="74"/>
      <c r="J306" s="74"/>
      <c r="K306" s="74"/>
      <c r="L306" s="74"/>
      <c r="M306" s="74"/>
      <c r="N306" s="74"/>
      <c r="O306" s="74"/>
      <c r="P306" s="74"/>
      <c r="Q306" s="74"/>
      <c r="R306" s="74"/>
      <c r="S306" s="100"/>
      <c r="T306" s="100"/>
      <c r="U306" s="100"/>
      <c r="V306" s="74"/>
      <c r="W306" s="74"/>
    </row>
    <row r="307" spans="1:23" s="1" customFormat="1" x14ac:dyDescent="0.25">
      <c r="A307" s="2"/>
      <c r="B307" s="65"/>
      <c r="C307" s="99"/>
      <c r="D307" s="99"/>
      <c r="E307" s="74"/>
      <c r="F307" s="74"/>
      <c r="G307" s="74"/>
      <c r="H307" s="74"/>
      <c r="I307" s="74"/>
      <c r="J307" s="74"/>
      <c r="K307" s="74"/>
      <c r="L307" s="74"/>
      <c r="M307" s="74"/>
      <c r="N307" s="74"/>
      <c r="O307" s="74"/>
      <c r="P307" s="74"/>
      <c r="Q307" s="74"/>
      <c r="R307" s="74"/>
      <c r="S307" s="100"/>
      <c r="T307" s="100"/>
      <c r="U307" s="100"/>
      <c r="V307" s="74"/>
      <c r="W307" s="74"/>
    </row>
    <row r="308" spans="1:23" s="1" customFormat="1" x14ac:dyDescent="0.25">
      <c r="A308" s="2"/>
      <c r="B308" s="65"/>
      <c r="C308" s="99"/>
      <c r="D308" s="99"/>
      <c r="E308" s="74"/>
      <c r="F308" s="74"/>
      <c r="G308" s="74"/>
      <c r="H308" s="74"/>
      <c r="I308" s="74"/>
      <c r="J308" s="74"/>
      <c r="K308" s="74"/>
      <c r="L308" s="74"/>
      <c r="M308" s="74"/>
      <c r="N308" s="74"/>
      <c r="O308" s="74"/>
      <c r="P308" s="74"/>
      <c r="Q308" s="74"/>
      <c r="R308" s="74"/>
      <c r="S308" s="100"/>
      <c r="T308" s="100"/>
      <c r="U308" s="100"/>
      <c r="V308" s="74"/>
      <c r="W308" s="74"/>
    </row>
    <row r="309" spans="1:23" s="1" customFormat="1" x14ac:dyDescent="0.25">
      <c r="A309" s="2"/>
      <c r="B309" s="65"/>
      <c r="C309" s="99"/>
      <c r="D309" s="99"/>
      <c r="E309" s="74"/>
      <c r="F309" s="74"/>
      <c r="G309" s="74"/>
      <c r="H309" s="74"/>
      <c r="I309" s="74"/>
      <c r="J309" s="74"/>
      <c r="K309" s="74"/>
      <c r="L309" s="74"/>
      <c r="M309" s="74"/>
      <c r="N309" s="74"/>
      <c r="O309" s="74"/>
      <c r="P309" s="74"/>
      <c r="Q309" s="74"/>
      <c r="R309" s="74"/>
      <c r="S309" s="100"/>
      <c r="T309" s="100"/>
      <c r="U309" s="100"/>
      <c r="V309" s="74"/>
      <c r="W309" s="74"/>
    </row>
    <row r="310" spans="1:23" s="1" customFormat="1" x14ac:dyDescent="0.25">
      <c r="A310" s="2"/>
      <c r="B310" s="65"/>
      <c r="C310" s="99"/>
      <c r="D310" s="99"/>
      <c r="E310" s="74"/>
      <c r="F310" s="74"/>
      <c r="G310" s="74"/>
      <c r="H310" s="74"/>
      <c r="I310" s="74"/>
      <c r="J310" s="74"/>
      <c r="K310" s="74"/>
      <c r="L310" s="74"/>
      <c r="M310" s="74"/>
      <c r="N310" s="74"/>
      <c r="O310" s="74"/>
      <c r="P310" s="74"/>
      <c r="Q310" s="74"/>
      <c r="R310" s="74"/>
      <c r="S310" s="100"/>
      <c r="T310" s="100"/>
      <c r="U310" s="100"/>
      <c r="V310" s="74"/>
      <c r="W310" s="74"/>
    </row>
    <row r="311" spans="1:23" s="1" customFormat="1" x14ac:dyDescent="0.25">
      <c r="A311" s="2"/>
      <c r="B311" s="65"/>
      <c r="C311" s="99"/>
      <c r="D311" s="99"/>
      <c r="E311" s="74"/>
      <c r="F311" s="74"/>
      <c r="G311" s="74"/>
      <c r="H311" s="74"/>
      <c r="I311" s="74"/>
      <c r="J311" s="74"/>
      <c r="K311" s="74"/>
      <c r="L311" s="74"/>
      <c r="M311" s="74"/>
      <c r="N311" s="74"/>
      <c r="O311" s="74"/>
      <c r="P311" s="74"/>
      <c r="Q311" s="74"/>
      <c r="R311" s="74"/>
      <c r="S311" s="100"/>
      <c r="T311" s="100"/>
      <c r="U311" s="100"/>
      <c r="V311" s="74"/>
      <c r="W311" s="74"/>
    </row>
    <row r="312" spans="1:23" s="1" customFormat="1" x14ac:dyDescent="0.25">
      <c r="A312" s="2"/>
      <c r="B312" s="65"/>
      <c r="C312" s="99"/>
      <c r="D312" s="99"/>
      <c r="E312" s="74"/>
      <c r="F312" s="74"/>
      <c r="G312" s="74"/>
      <c r="H312" s="74"/>
      <c r="I312" s="74"/>
      <c r="J312" s="74"/>
      <c r="K312" s="74"/>
      <c r="L312" s="74"/>
      <c r="M312" s="74"/>
      <c r="N312" s="74"/>
      <c r="O312" s="74"/>
      <c r="P312" s="74"/>
      <c r="Q312" s="74"/>
      <c r="R312" s="74"/>
      <c r="S312" s="100"/>
      <c r="T312" s="100"/>
      <c r="U312" s="100"/>
      <c r="V312" s="74"/>
      <c r="W312" s="74"/>
    </row>
    <row r="313" spans="1:23" s="1" customFormat="1" x14ac:dyDescent="0.25">
      <c r="A313" s="2"/>
      <c r="B313" s="65"/>
      <c r="C313" s="99"/>
      <c r="D313" s="99"/>
      <c r="E313" s="74"/>
      <c r="F313" s="74"/>
      <c r="G313" s="74"/>
      <c r="H313" s="74"/>
      <c r="I313" s="74"/>
      <c r="J313" s="74"/>
      <c r="K313" s="74"/>
      <c r="L313" s="74"/>
      <c r="M313" s="74"/>
      <c r="N313" s="74"/>
      <c r="O313" s="74"/>
      <c r="P313" s="74"/>
      <c r="Q313" s="74"/>
      <c r="R313" s="74"/>
      <c r="S313" s="100"/>
      <c r="T313" s="100"/>
      <c r="U313" s="100"/>
      <c r="V313" s="74"/>
      <c r="W313" s="74"/>
    </row>
    <row r="314" spans="1:23" s="1" customFormat="1" x14ac:dyDescent="0.25">
      <c r="A314" s="2"/>
      <c r="B314" s="65"/>
      <c r="C314" s="99"/>
      <c r="D314" s="99"/>
      <c r="E314" s="74"/>
      <c r="F314" s="74"/>
      <c r="G314" s="74"/>
      <c r="H314" s="74"/>
      <c r="I314" s="74"/>
      <c r="J314" s="74"/>
      <c r="K314" s="74"/>
      <c r="L314" s="74"/>
      <c r="M314" s="74"/>
      <c r="N314" s="74"/>
      <c r="O314" s="74"/>
      <c r="P314" s="74"/>
      <c r="Q314" s="74"/>
      <c r="R314" s="74"/>
      <c r="S314" s="100"/>
      <c r="T314" s="100"/>
      <c r="U314" s="100"/>
      <c r="V314" s="74"/>
      <c r="W314" s="74"/>
    </row>
    <row r="315" spans="1:23" s="1" customFormat="1" x14ac:dyDescent="0.25">
      <c r="A315" s="2"/>
      <c r="B315" s="65"/>
      <c r="C315" s="99"/>
      <c r="D315" s="99"/>
      <c r="E315" s="74"/>
      <c r="F315" s="74"/>
      <c r="G315" s="74"/>
      <c r="H315" s="74"/>
      <c r="I315" s="74"/>
      <c r="J315" s="74"/>
      <c r="K315" s="74"/>
      <c r="L315" s="74"/>
      <c r="M315" s="74"/>
      <c r="N315" s="74"/>
      <c r="O315" s="74"/>
      <c r="P315" s="74"/>
      <c r="Q315" s="74"/>
      <c r="R315" s="74"/>
      <c r="S315" s="100"/>
      <c r="T315" s="100"/>
      <c r="U315" s="100"/>
      <c r="V315" s="74"/>
      <c r="W315" s="74"/>
    </row>
    <row r="316" spans="1:23" s="1" customFormat="1" x14ac:dyDescent="0.25">
      <c r="A316" s="2"/>
      <c r="B316" s="65"/>
      <c r="C316" s="99"/>
      <c r="D316" s="99"/>
      <c r="E316" s="74"/>
      <c r="F316" s="74"/>
      <c r="G316" s="74"/>
      <c r="H316" s="74"/>
      <c r="I316" s="74"/>
      <c r="J316" s="74"/>
      <c r="K316" s="74"/>
      <c r="L316" s="74"/>
      <c r="M316" s="74"/>
      <c r="N316" s="74"/>
      <c r="O316" s="74"/>
      <c r="P316" s="74"/>
      <c r="Q316" s="74"/>
      <c r="R316" s="74"/>
      <c r="S316" s="100"/>
      <c r="T316" s="100"/>
      <c r="U316" s="100"/>
      <c r="V316" s="74"/>
      <c r="W316" s="74"/>
    </row>
    <row r="317" spans="1:23" s="1" customFormat="1" x14ac:dyDescent="0.25">
      <c r="A317" s="2"/>
      <c r="B317" s="65"/>
      <c r="C317" s="99"/>
      <c r="D317" s="99"/>
      <c r="E317" s="74"/>
      <c r="F317" s="74"/>
      <c r="G317" s="74"/>
      <c r="H317" s="74"/>
      <c r="I317" s="74"/>
      <c r="J317" s="74"/>
      <c r="K317" s="74"/>
      <c r="L317" s="74"/>
      <c r="M317" s="74"/>
      <c r="N317" s="74"/>
      <c r="O317" s="74"/>
      <c r="P317" s="74"/>
      <c r="Q317" s="74"/>
      <c r="R317" s="74"/>
      <c r="S317" s="100"/>
      <c r="T317" s="100"/>
      <c r="U317" s="100"/>
      <c r="V317" s="74"/>
      <c r="W317" s="74"/>
    </row>
    <row r="318" spans="1:23" s="1" customFormat="1" x14ac:dyDescent="0.25">
      <c r="A318" s="2"/>
      <c r="B318" s="65"/>
      <c r="C318" s="99"/>
      <c r="D318" s="99"/>
      <c r="E318" s="74"/>
      <c r="F318" s="74"/>
      <c r="G318" s="74"/>
      <c r="H318" s="74"/>
      <c r="I318" s="74"/>
      <c r="J318" s="74"/>
      <c r="K318" s="74"/>
      <c r="L318" s="74"/>
      <c r="M318" s="74"/>
      <c r="N318" s="74"/>
      <c r="O318" s="74"/>
      <c r="P318" s="74"/>
      <c r="Q318" s="74"/>
      <c r="R318" s="74"/>
      <c r="S318" s="100"/>
      <c r="T318" s="100"/>
      <c r="U318" s="100"/>
      <c r="V318" s="74"/>
      <c r="W318" s="74"/>
    </row>
    <row r="319" spans="1:23" s="1" customFormat="1" x14ac:dyDescent="0.25">
      <c r="A319" s="2"/>
      <c r="B319" s="65"/>
      <c r="C319" s="99"/>
      <c r="D319" s="99"/>
      <c r="E319" s="74"/>
      <c r="F319" s="74"/>
      <c r="G319" s="74"/>
      <c r="H319" s="74"/>
      <c r="I319" s="74"/>
      <c r="J319" s="74"/>
      <c r="K319" s="74"/>
      <c r="L319" s="74"/>
      <c r="M319" s="74"/>
      <c r="N319" s="74"/>
      <c r="O319" s="74"/>
      <c r="P319" s="74"/>
      <c r="Q319" s="74"/>
      <c r="R319" s="74"/>
      <c r="S319" s="100"/>
      <c r="T319" s="100"/>
      <c r="U319" s="100"/>
      <c r="V319" s="74"/>
      <c r="W319" s="74"/>
    </row>
    <row r="320" spans="1:23" s="1" customFormat="1" x14ac:dyDescent="0.25">
      <c r="A320" s="2"/>
      <c r="B320" s="65"/>
      <c r="C320" s="99"/>
      <c r="D320" s="99"/>
      <c r="E320" s="74"/>
      <c r="F320" s="74"/>
      <c r="G320" s="74"/>
      <c r="H320" s="74"/>
      <c r="I320" s="74"/>
      <c r="J320" s="74"/>
      <c r="K320" s="74"/>
      <c r="L320" s="74"/>
      <c r="M320" s="74"/>
      <c r="N320" s="74"/>
      <c r="O320" s="74"/>
      <c r="P320" s="74"/>
      <c r="Q320" s="74"/>
      <c r="R320" s="74"/>
      <c r="S320" s="100"/>
      <c r="T320" s="100"/>
      <c r="U320" s="100"/>
      <c r="V320" s="74"/>
      <c r="W320" s="74"/>
    </row>
    <row r="321" spans="1:23" s="1" customFormat="1" x14ac:dyDescent="0.25">
      <c r="A321" s="2"/>
      <c r="B321" s="65"/>
      <c r="C321" s="99"/>
      <c r="D321" s="99"/>
      <c r="E321" s="74"/>
      <c r="F321" s="74"/>
      <c r="G321" s="74"/>
      <c r="H321" s="74"/>
      <c r="I321" s="74"/>
      <c r="J321" s="74"/>
      <c r="K321" s="74"/>
      <c r="L321" s="74"/>
      <c r="M321" s="74"/>
      <c r="N321" s="74"/>
      <c r="O321" s="74"/>
      <c r="P321" s="74"/>
      <c r="Q321" s="74"/>
      <c r="R321" s="74"/>
      <c r="S321" s="100"/>
      <c r="T321" s="100"/>
      <c r="U321" s="100"/>
      <c r="V321" s="74"/>
      <c r="W321" s="74"/>
    </row>
    <row r="322" spans="1:23" s="1" customFormat="1" x14ac:dyDescent="0.25">
      <c r="A322" s="2"/>
      <c r="B322" s="65"/>
      <c r="C322" s="99"/>
      <c r="D322" s="99"/>
      <c r="E322" s="74"/>
      <c r="F322" s="74"/>
      <c r="G322" s="74"/>
      <c r="H322" s="74"/>
      <c r="I322" s="74"/>
      <c r="J322" s="74"/>
      <c r="K322" s="74"/>
      <c r="L322" s="74"/>
      <c r="M322" s="74"/>
      <c r="N322" s="74"/>
      <c r="O322" s="74"/>
      <c r="P322" s="74"/>
      <c r="Q322" s="74"/>
      <c r="R322" s="74"/>
      <c r="S322" s="100"/>
      <c r="T322" s="100"/>
      <c r="U322" s="100"/>
      <c r="V322" s="74"/>
      <c r="W322" s="74"/>
    </row>
    <row r="323" spans="1:23" s="1" customFormat="1" x14ac:dyDescent="0.25">
      <c r="A323" s="2"/>
      <c r="B323" s="65"/>
      <c r="C323" s="99"/>
      <c r="D323" s="99"/>
      <c r="E323" s="74"/>
      <c r="F323" s="74"/>
      <c r="G323" s="74"/>
      <c r="H323" s="74"/>
      <c r="I323" s="74"/>
      <c r="J323" s="74"/>
      <c r="K323" s="74"/>
      <c r="L323" s="74"/>
      <c r="M323" s="74"/>
      <c r="N323" s="74"/>
      <c r="O323" s="74"/>
      <c r="P323" s="74"/>
      <c r="Q323" s="74"/>
      <c r="R323" s="74"/>
      <c r="S323" s="100"/>
      <c r="T323" s="100"/>
      <c r="U323" s="100"/>
      <c r="V323" s="74"/>
      <c r="W323" s="74"/>
    </row>
    <row r="324" spans="1:23" s="1" customFormat="1" x14ac:dyDescent="0.25">
      <c r="A324" s="2"/>
      <c r="B324" s="65"/>
      <c r="C324" s="99"/>
      <c r="D324" s="99"/>
      <c r="E324" s="74"/>
      <c r="F324" s="74"/>
      <c r="G324" s="74"/>
      <c r="H324" s="74"/>
      <c r="I324" s="74"/>
      <c r="J324" s="74"/>
      <c r="K324" s="74"/>
      <c r="L324" s="74"/>
      <c r="M324" s="74"/>
      <c r="N324" s="74"/>
      <c r="O324" s="74"/>
      <c r="P324" s="74"/>
      <c r="Q324" s="74"/>
      <c r="R324" s="74"/>
      <c r="S324" s="100"/>
      <c r="T324" s="100"/>
      <c r="U324" s="100"/>
      <c r="V324" s="74"/>
      <c r="W324" s="74"/>
    </row>
    <row r="325" spans="1:23" s="1" customFormat="1" x14ac:dyDescent="0.25">
      <c r="A325" s="2"/>
      <c r="B325" s="65"/>
      <c r="C325" s="99"/>
      <c r="D325" s="99"/>
      <c r="E325" s="74"/>
      <c r="F325" s="74"/>
      <c r="G325" s="74"/>
      <c r="H325" s="74"/>
      <c r="I325" s="74"/>
      <c r="J325" s="74"/>
      <c r="K325" s="74"/>
      <c r="L325" s="74"/>
      <c r="M325" s="74"/>
      <c r="N325" s="74"/>
      <c r="O325" s="74"/>
      <c r="P325" s="74"/>
      <c r="Q325" s="74"/>
      <c r="R325" s="74"/>
      <c r="S325" s="100"/>
      <c r="T325" s="100"/>
      <c r="U325" s="100"/>
      <c r="V325" s="74"/>
      <c r="W325" s="74"/>
    </row>
    <row r="326" spans="1:23" s="1" customFormat="1" x14ac:dyDescent="0.25">
      <c r="A326" s="2"/>
      <c r="B326" s="65"/>
      <c r="C326" s="99"/>
      <c r="D326" s="99"/>
      <c r="E326" s="74"/>
      <c r="F326" s="74"/>
      <c r="G326" s="74"/>
      <c r="H326" s="74"/>
      <c r="I326" s="74"/>
      <c r="J326" s="74"/>
      <c r="K326" s="74"/>
      <c r="L326" s="74"/>
      <c r="M326" s="74"/>
      <c r="N326" s="74"/>
      <c r="O326" s="74"/>
      <c r="P326" s="74"/>
      <c r="Q326" s="74"/>
      <c r="R326" s="74"/>
      <c r="S326" s="100"/>
      <c r="T326" s="100"/>
      <c r="U326" s="100"/>
      <c r="V326" s="74"/>
      <c r="W326" s="74"/>
    </row>
    <row r="327" spans="1:23" s="1" customFormat="1" x14ac:dyDescent="0.25">
      <c r="A327" s="2"/>
      <c r="B327" s="65"/>
      <c r="C327" s="99"/>
      <c r="D327" s="99"/>
      <c r="E327" s="74"/>
      <c r="F327" s="74"/>
      <c r="G327" s="74"/>
      <c r="H327" s="74"/>
      <c r="I327" s="74"/>
      <c r="J327" s="74"/>
      <c r="K327" s="74"/>
      <c r="L327" s="74"/>
      <c r="M327" s="74"/>
      <c r="N327" s="74"/>
      <c r="O327" s="74"/>
      <c r="P327" s="74"/>
      <c r="Q327" s="74"/>
      <c r="R327" s="74"/>
      <c r="S327" s="100"/>
      <c r="T327" s="100"/>
      <c r="U327" s="100"/>
      <c r="V327" s="74"/>
      <c r="W327" s="74"/>
    </row>
    <row r="328" spans="1:23" s="1" customFormat="1" x14ac:dyDescent="0.25">
      <c r="A328" s="2"/>
      <c r="B328" s="65"/>
      <c r="C328" s="99"/>
      <c r="D328" s="99"/>
      <c r="E328" s="74"/>
      <c r="F328" s="74"/>
      <c r="G328" s="74"/>
      <c r="H328" s="74"/>
      <c r="I328" s="74"/>
      <c r="J328" s="74"/>
      <c r="K328" s="74"/>
      <c r="L328" s="74"/>
      <c r="M328" s="74"/>
      <c r="N328" s="74"/>
      <c r="O328" s="74"/>
      <c r="P328" s="74"/>
      <c r="Q328" s="74"/>
      <c r="R328" s="74"/>
      <c r="S328" s="100"/>
      <c r="T328" s="100"/>
      <c r="U328" s="100"/>
      <c r="V328" s="74"/>
      <c r="W328" s="74"/>
    </row>
    <row r="329" spans="1:23" s="1" customFormat="1" x14ac:dyDescent="0.25">
      <c r="A329" s="2"/>
      <c r="B329" s="65"/>
      <c r="C329" s="99"/>
      <c r="D329" s="99"/>
      <c r="E329" s="74"/>
      <c r="F329" s="74"/>
      <c r="G329" s="74"/>
      <c r="H329" s="74"/>
      <c r="I329" s="74"/>
      <c r="J329" s="74"/>
      <c r="K329" s="74"/>
      <c r="L329" s="74"/>
      <c r="M329" s="74"/>
      <c r="N329" s="74"/>
      <c r="O329" s="74"/>
      <c r="P329" s="74"/>
      <c r="Q329" s="74"/>
      <c r="R329" s="74"/>
      <c r="S329" s="100"/>
      <c r="T329" s="100"/>
      <c r="U329" s="100"/>
      <c r="V329" s="74"/>
      <c r="W329" s="74"/>
    </row>
    <row r="330" spans="1:23" s="1" customFormat="1" x14ac:dyDescent="0.25">
      <c r="A330" s="2"/>
      <c r="B330" s="65"/>
      <c r="C330" s="99"/>
      <c r="D330" s="99"/>
      <c r="E330" s="74"/>
      <c r="F330" s="74"/>
      <c r="G330" s="74"/>
      <c r="H330" s="74"/>
      <c r="I330" s="74"/>
      <c r="J330" s="74"/>
      <c r="K330" s="74"/>
      <c r="L330" s="74"/>
      <c r="M330" s="74"/>
      <c r="N330" s="74"/>
      <c r="O330" s="74"/>
      <c r="P330" s="74"/>
      <c r="Q330" s="74"/>
      <c r="R330" s="74"/>
      <c r="S330" s="100"/>
      <c r="T330" s="100"/>
      <c r="U330" s="100"/>
      <c r="V330" s="74"/>
      <c r="W330" s="74"/>
    </row>
    <row r="331" spans="1:23" s="1" customFormat="1" x14ac:dyDescent="0.25">
      <c r="A331" s="2"/>
      <c r="B331" s="65"/>
      <c r="C331" s="99"/>
      <c r="D331" s="99"/>
      <c r="E331" s="74"/>
      <c r="F331" s="74"/>
      <c r="G331" s="74"/>
      <c r="H331" s="74"/>
      <c r="I331" s="74"/>
      <c r="J331" s="74"/>
      <c r="K331" s="74"/>
      <c r="L331" s="74"/>
      <c r="M331" s="74"/>
      <c r="N331" s="74"/>
      <c r="O331" s="74"/>
      <c r="P331" s="74"/>
      <c r="Q331" s="74"/>
      <c r="R331" s="74"/>
      <c r="S331" s="100"/>
      <c r="T331" s="100"/>
      <c r="U331" s="100"/>
      <c r="V331" s="74"/>
      <c r="W331" s="74"/>
    </row>
    <row r="332" spans="1:23" s="1" customFormat="1" x14ac:dyDescent="0.25">
      <c r="A332" s="2"/>
      <c r="B332" s="65"/>
      <c r="C332" s="99"/>
      <c r="D332" s="99"/>
      <c r="E332" s="74"/>
      <c r="F332" s="74"/>
      <c r="G332" s="74"/>
      <c r="H332" s="74"/>
      <c r="I332" s="74"/>
      <c r="J332" s="74"/>
      <c r="K332" s="74"/>
      <c r="L332" s="74"/>
      <c r="M332" s="74"/>
      <c r="N332" s="74"/>
      <c r="O332" s="74"/>
      <c r="P332" s="74"/>
      <c r="Q332" s="74"/>
      <c r="R332" s="74"/>
      <c r="S332" s="100"/>
      <c r="T332" s="100"/>
      <c r="U332" s="100"/>
      <c r="V332" s="74"/>
      <c r="W332" s="74"/>
    </row>
    <row r="333" spans="1:23" s="1" customFormat="1" x14ac:dyDescent="0.25">
      <c r="A333" s="2"/>
      <c r="B333" s="65"/>
      <c r="C333" s="99"/>
      <c r="D333" s="99"/>
      <c r="E333" s="74"/>
      <c r="F333" s="74"/>
      <c r="G333" s="74"/>
      <c r="H333" s="74"/>
      <c r="I333" s="74"/>
      <c r="J333" s="74"/>
      <c r="K333" s="74"/>
      <c r="L333" s="74"/>
      <c r="M333" s="74"/>
      <c r="N333" s="74"/>
      <c r="O333" s="74"/>
      <c r="P333" s="74"/>
      <c r="Q333" s="74"/>
      <c r="R333" s="74"/>
      <c r="S333" s="100"/>
      <c r="T333" s="100"/>
      <c r="U333" s="100"/>
      <c r="V333" s="74"/>
      <c r="W333" s="74"/>
    </row>
    <row r="334" spans="1:23" s="1" customFormat="1" x14ac:dyDescent="0.25">
      <c r="A334" s="2"/>
      <c r="B334" s="65"/>
      <c r="C334" s="99"/>
      <c r="D334" s="99"/>
      <c r="E334" s="74"/>
      <c r="F334" s="74"/>
      <c r="G334" s="74"/>
      <c r="H334" s="74"/>
      <c r="I334" s="74"/>
      <c r="J334" s="74"/>
      <c r="K334" s="74"/>
      <c r="L334" s="74"/>
      <c r="M334" s="74"/>
      <c r="N334" s="74"/>
      <c r="O334" s="74"/>
      <c r="P334" s="74"/>
      <c r="Q334" s="74"/>
      <c r="R334" s="74"/>
      <c r="S334" s="100"/>
      <c r="T334" s="100"/>
      <c r="U334" s="100"/>
      <c r="V334" s="74"/>
      <c r="W334" s="74"/>
    </row>
    <row r="335" spans="1:23" s="1" customFormat="1" x14ac:dyDescent="0.25">
      <c r="A335" s="2"/>
      <c r="B335" s="65"/>
      <c r="C335" s="99"/>
      <c r="D335" s="99"/>
      <c r="E335" s="74"/>
      <c r="F335" s="74"/>
      <c r="G335" s="74"/>
      <c r="H335" s="74"/>
      <c r="I335" s="74"/>
      <c r="J335" s="74"/>
      <c r="K335" s="74"/>
      <c r="L335" s="74"/>
      <c r="M335" s="74"/>
      <c r="N335" s="74"/>
      <c r="O335" s="74"/>
      <c r="P335" s="74"/>
      <c r="Q335" s="74"/>
      <c r="R335" s="74"/>
      <c r="S335" s="100"/>
      <c r="T335" s="100"/>
      <c r="U335" s="100"/>
      <c r="V335" s="74"/>
      <c r="W335" s="74"/>
    </row>
    <row r="336" spans="1:23" s="1" customFormat="1" x14ac:dyDescent="0.25">
      <c r="A336" s="2"/>
      <c r="B336" s="65"/>
      <c r="C336" s="99"/>
      <c r="D336" s="99"/>
      <c r="E336" s="74"/>
      <c r="F336" s="74"/>
      <c r="G336" s="74"/>
      <c r="H336" s="74"/>
      <c r="I336" s="74"/>
      <c r="J336" s="74"/>
      <c r="K336" s="74"/>
      <c r="L336" s="74"/>
      <c r="M336" s="74"/>
      <c r="N336" s="74"/>
      <c r="O336" s="74"/>
      <c r="P336" s="74"/>
      <c r="Q336" s="74"/>
      <c r="R336" s="74"/>
      <c r="S336" s="100"/>
      <c r="T336" s="100"/>
      <c r="U336" s="100"/>
      <c r="V336" s="74"/>
      <c r="W336" s="74"/>
    </row>
    <row r="337" spans="1:23" s="1" customFormat="1" x14ac:dyDescent="0.25">
      <c r="A337" s="2"/>
      <c r="B337" s="65"/>
      <c r="C337" s="99"/>
      <c r="D337" s="99"/>
      <c r="E337" s="74"/>
      <c r="F337" s="74"/>
      <c r="G337" s="74"/>
      <c r="H337" s="74"/>
      <c r="I337" s="74"/>
      <c r="J337" s="74"/>
      <c r="K337" s="74"/>
      <c r="L337" s="74"/>
      <c r="M337" s="74"/>
      <c r="N337" s="74"/>
      <c r="O337" s="74"/>
      <c r="P337" s="74"/>
      <c r="Q337" s="74"/>
      <c r="R337" s="74"/>
      <c r="S337" s="100"/>
      <c r="T337" s="100"/>
      <c r="U337" s="100"/>
      <c r="V337" s="74"/>
      <c r="W337" s="74"/>
    </row>
    <row r="338" spans="1:23" s="1" customFormat="1" x14ac:dyDescent="0.25">
      <c r="A338" s="2"/>
      <c r="B338" s="65"/>
      <c r="C338" s="99"/>
      <c r="D338" s="99"/>
      <c r="E338" s="74"/>
      <c r="F338" s="74"/>
      <c r="G338" s="74"/>
      <c r="H338" s="74"/>
      <c r="I338" s="74"/>
      <c r="J338" s="74"/>
      <c r="K338" s="74"/>
      <c r="L338" s="74"/>
      <c r="M338" s="74"/>
      <c r="N338" s="74"/>
      <c r="O338" s="74"/>
      <c r="P338" s="74"/>
      <c r="Q338" s="74"/>
      <c r="R338" s="74"/>
      <c r="S338" s="100"/>
      <c r="T338" s="100"/>
      <c r="U338" s="100"/>
      <c r="V338" s="74"/>
      <c r="W338" s="74"/>
    </row>
    <row r="339" spans="1:23" s="1" customFormat="1" x14ac:dyDescent="0.25">
      <c r="A339" s="2"/>
      <c r="B339" s="65"/>
      <c r="C339" s="99"/>
      <c r="D339" s="99"/>
      <c r="E339" s="74"/>
      <c r="F339" s="74"/>
      <c r="G339" s="74"/>
      <c r="H339" s="74"/>
      <c r="I339" s="74"/>
      <c r="J339" s="74"/>
      <c r="K339" s="74"/>
      <c r="L339" s="74"/>
      <c r="M339" s="74"/>
      <c r="N339" s="74"/>
      <c r="O339" s="74"/>
      <c r="P339" s="74"/>
      <c r="Q339" s="74"/>
      <c r="R339" s="74"/>
      <c r="S339" s="100"/>
      <c r="T339" s="100"/>
      <c r="U339" s="100"/>
      <c r="V339" s="74"/>
      <c r="W339" s="74"/>
    </row>
    <row r="340" spans="1:23" s="1" customFormat="1" x14ac:dyDescent="0.25">
      <c r="A340" s="2"/>
      <c r="B340" s="65"/>
      <c r="C340" s="99"/>
      <c r="D340" s="99"/>
      <c r="E340" s="74"/>
      <c r="F340" s="74"/>
      <c r="G340" s="74"/>
      <c r="H340" s="74"/>
      <c r="I340" s="74"/>
      <c r="J340" s="74"/>
      <c r="K340" s="74"/>
      <c r="L340" s="74"/>
      <c r="M340" s="74"/>
      <c r="N340" s="74"/>
      <c r="O340" s="74"/>
      <c r="P340" s="74"/>
      <c r="Q340" s="74"/>
      <c r="R340" s="74"/>
      <c r="S340" s="100"/>
      <c r="T340" s="100"/>
      <c r="U340" s="100"/>
      <c r="V340" s="74"/>
      <c r="W340" s="74"/>
    </row>
    <row r="341" spans="1:23" s="1" customFormat="1" x14ac:dyDescent="0.25">
      <c r="A341" s="2"/>
      <c r="B341" s="65"/>
      <c r="C341" s="99"/>
      <c r="D341" s="99"/>
      <c r="E341" s="74"/>
      <c r="F341" s="74"/>
      <c r="G341" s="74"/>
      <c r="H341" s="74"/>
      <c r="I341" s="74"/>
      <c r="J341" s="74"/>
      <c r="K341" s="74"/>
      <c r="L341" s="74"/>
      <c r="M341" s="74"/>
      <c r="N341" s="74"/>
      <c r="O341" s="74"/>
      <c r="P341" s="74"/>
      <c r="Q341" s="74"/>
      <c r="R341" s="74"/>
      <c r="S341" s="100"/>
      <c r="T341" s="100"/>
      <c r="U341" s="100"/>
      <c r="V341" s="74"/>
      <c r="W341" s="74"/>
    </row>
    <row r="342" spans="1:23" s="1" customFormat="1" x14ac:dyDescent="0.25">
      <c r="A342" s="2"/>
      <c r="B342" s="65"/>
      <c r="C342" s="99"/>
      <c r="D342" s="99"/>
      <c r="E342" s="74"/>
      <c r="F342" s="74"/>
      <c r="G342" s="74"/>
      <c r="H342" s="74"/>
      <c r="I342" s="74"/>
      <c r="J342" s="74"/>
      <c r="K342" s="74"/>
      <c r="L342" s="74"/>
      <c r="M342" s="74"/>
      <c r="N342" s="74"/>
      <c r="O342" s="74"/>
      <c r="P342" s="74"/>
      <c r="Q342" s="74"/>
      <c r="R342" s="74"/>
      <c r="S342" s="100"/>
      <c r="T342" s="100"/>
      <c r="U342" s="100"/>
      <c r="V342" s="74"/>
      <c r="W342" s="74"/>
    </row>
    <row r="343" spans="1:23" s="1" customFormat="1" x14ac:dyDescent="0.25">
      <c r="A343" s="2"/>
      <c r="B343" s="65"/>
      <c r="C343" s="99"/>
      <c r="D343" s="99"/>
      <c r="E343" s="74"/>
      <c r="F343" s="74"/>
      <c r="G343" s="74"/>
      <c r="H343" s="74"/>
      <c r="I343" s="74"/>
      <c r="J343" s="74"/>
      <c r="K343" s="74"/>
      <c r="L343" s="74"/>
      <c r="M343" s="74"/>
      <c r="N343" s="74"/>
      <c r="O343" s="74"/>
      <c r="P343" s="74"/>
      <c r="Q343" s="74"/>
      <c r="R343" s="74"/>
      <c r="S343" s="100"/>
      <c r="T343" s="100"/>
      <c r="U343" s="100"/>
      <c r="V343" s="74"/>
      <c r="W343" s="74"/>
    </row>
    <row r="344" spans="1:23" s="1" customFormat="1" x14ac:dyDescent="0.25">
      <c r="A344" s="2"/>
      <c r="B344" s="65"/>
      <c r="C344" s="99"/>
      <c r="D344" s="99"/>
      <c r="E344" s="74"/>
      <c r="F344" s="74"/>
      <c r="G344" s="74"/>
      <c r="H344" s="74"/>
      <c r="I344" s="74"/>
      <c r="J344" s="74"/>
      <c r="K344" s="74"/>
      <c r="L344" s="74"/>
      <c r="M344" s="74"/>
      <c r="N344" s="74"/>
      <c r="O344" s="74"/>
      <c r="P344" s="74"/>
      <c r="Q344" s="74"/>
      <c r="R344" s="74"/>
      <c r="S344" s="100"/>
      <c r="T344" s="100"/>
      <c r="U344" s="100"/>
      <c r="V344" s="74"/>
      <c r="W344" s="74"/>
    </row>
    <row r="345" spans="1:23" x14ac:dyDescent="0.25">
      <c r="A345" s="2"/>
      <c r="B345" s="65"/>
      <c r="C345" s="99"/>
    </row>
    <row r="346" spans="1:23" x14ac:dyDescent="0.25">
      <c r="A346" s="2"/>
      <c r="B346" s="65"/>
      <c r="C346" s="99"/>
    </row>
    <row r="347" spans="1:23" x14ac:dyDescent="0.25">
      <c r="A347" s="2"/>
      <c r="B347" s="65"/>
      <c r="C347" s="99"/>
    </row>
    <row r="348" spans="1:23" x14ac:dyDescent="0.25">
      <c r="D348" s="101"/>
      <c r="E348" s="102"/>
      <c r="F348" s="102"/>
      <c r="G348" s="102"/>
      <c r="H348" s="102"/>
      <c r="I348" s="102"/>
      <c r="J348" s="102"/>
      <c r="K348" s="102"/>
      <c r="L348" s="102"/>
      <c r="M348" s="102"/>
      <c r="N348" s="102"/>
      <c r="O348" s="102"/>
    </row>
    <row r="349" spans="1:23" x14ac:dyDescent="0.25">
      <c r="D349" s="101"/>
      <c r="E349" s="102"/>
      <c r="F349" s="102"/>
      <c r="G349" s="102"/>
      <c r="H349" s="102"/>
      <c r="I349" s="102"/>
      <c r="J349" s="102"/>
      <c r="K349" s="102"/>
      <c r="L349" s="102"/>
      <c r="M349" s="102"/>
      <c r="N349" s="102"/>
      <c r="O349" s="102"/>
    </row>
    <row r="350" spans="1:23" x14ac:dyDescent="0.25">
      <c r="D350" s="101"/>
      <c r="E350" s="102"/>
      <c r="F350" s="102"/>
      <c r="G350" s="102"/>
      <c r="H350" s="102"/>
      <c r="I350" s="102"/>
      <c r="J350" s="102"/>
      <c r="K350" s="102"/>
      <c r="L350" s="102"/>
      <c r="M350" s="102"/>
      <c r="N350" s="102"/>
      <c r="O350" s="102"/>
    </row>
    <row r="351" spans="1:23" x14ac:dyDescent="0.25">
      <c r="D351" s="101"/>
      <c r="E351" s="102"/>
      <c r="F351" s="102"/>
      <c r="G351" s="102"/>
      <c r="H351" s="102"/>
      <c r="I351" s="102"/>
      <c r="J351" s="102"/>
      <c r="K351" s="102"/>
      <c r="L351" s="102"/>
      <c r="M351" s="102"/>
      <c r="N351" s="102"/>
      <c r="O351" s="102"/>
    </row>
    <row r="352" spans="1:23" x14ac:dyDescent="0.25">
      <c r="D352" s="101"/>
      <c r="E352" s="102"/>
      <c r="F352" s="102"/>
      <c r="G352" s="102"/>
      <c r="H352" s="102"/>
      <c r="I352" s="102"/>
      <c r="J352" s="102"/>
      <c r="K352" s="102"/>
      <c r="L352" s="102"/>
      <c r="M352" s="102"/>
      <c r="N352" s="102"/>
      <c r="O352" s="102"/>
    </row>
    <row r="353" spans="4:15" x14ac:dyDescent="0.25">
      <c r="D353" s="101"/>
      <c r="E353" s="102"/>
      <c r="F353" s="102"/>
      <c r="G353" s="102"/>
      <c r="H353" s="102"/>
      <c r="I353" s="102"/>
      <c r="J353" s="102"/>
      <c r="K353" s="102"/>
      <c r="L353" s="102"/>
      <c r="M353" s="102"/>
      <c r="N353" s="102"/>
      <c r="O353" s="102"/>
    </row>
    <row r="354" spans="4:15" x14ac:dyDescent="0.25">
      <c r="D354" s="101"/>
      <c r="E354" s="102"/>
      <c r="F354" s="102"/>
      <c r="G354" s="102"/>
      <c r="H354" s="102"/>
      <c r="I354" s="102"/>
      <c r="J354" s="102"/>
      <c r="K354" s="102"/>
      <c r="L354" s="102"/>
      <c r="M354" s="102"/>
      <c r="N354" s="102"/>
      <c r="O354" s="102"/>
    </row>
    <row r="355" spans="4:15" x14ac:dyDescent="0.25">
      <c r="D355" s="101"/>
      <c r="E355" s="102"/>
      <c r="F355" s="102"/>
      <c r="G355" s="102"/>
      <c r="H355" s="102"/>
      <c r="I355" s="102"/>
      <c r="J355" s="102"/>
      <c r="K355" s="102"/>
      <c r="L355" s="102"/>
      <c r="M355" s="102"/>
      <c r="N355" s="102"/>
      <c r="O355" s="102"/>
    </row>
    <row r="356" spans="4:15" x14ac:dyDescent="0.25">
      <c r="D356" s="101"/>
      <c r="E356" s="102"/>
      <c r="F356" s="102"/>
      <c r="G356" s="102"/>
      <c r="H356" s="102"/>
      <c r="I356" s="102"/>
      <c r="J356" s="102"/>
      <c r="K356" s="102"/>
      <c r="L356" s="102"/>
      <c r="M356" s="102"/>
      <c r="N356" s="102"/>
      <c r="O356" s="102"/>
    </row>
    <row r="357" spans="4:15" x14ac:dyDescent="0.25">
      <c r="D357" s="101"/>
      <c r="E357" s="102"/>
      <c r="F357" s="102"/>
      <c r="G357" s="102"/>
      <c r="H357" s="102"/>
      <c r="I357" s="102"/>
      <c r="J357" s="102"/>
      <c r="K357" s="102"/>
      <c r="L357" s="102"/>
      <c r="M357" s="102"/>
      <c r="N357" s="102"/>
      <c r="O357" s="102"/>
    </row>
    <row r="358" spans="4:15" x14ac:dyDescent="0.25">
      <c r="D358" s="101"/>
      <c r="E358" s="102"/>
      <c r="F358" s="102"/>
      <c r="G358" s="102"/>
      <c r="H358" s="102"/>
      <c r="I358" s="102"/>
      <c r="J358" s="102"/>
      <c r="K358" s="102"/>
      <c r="L358" s="102"/>
      <c r="M358" s="102"/>
      <c r="N358" s="102"/>
      <c r="O358" s="102"/>
    </row>
    <row r="359" spans="4:15" x14ac:dyDescent="0.25">
      <c r="D359" s="101"/>
      <c r="E359" s="102"/>
      <c r="F359" s="102"/>
      <c r="G359" s="102"/>
      <c r="H359" s="102"/>
      <c r="I359" s="102"/>
      <c r="J359" s="102"/>
      <c r="K359" s="102"/>
      <c r="L359" s="102"/>
      <c r="M359" s="102"/>
      <c r="N359" s="102"/>
      <c r="O359" s="102"/>
    </row>
    <row r="360" spans="4:15" x14ac:dyDescent="0.25">
      <c r="D360" s="101"/>
      <c r="E360" s="102"/>
      <c r="F360" s="102"/>
      <c r="G360" s="102"/>
      <c r="H360" s="102"/>
      <c r="I360" s="102"/>
      <c r="J360" s="102"/>
      <c r="K360" s="102"/>
      <c r="L360" s="102"/>
      <c r="M360" s="102"/>
      <c r="N360" s="102"/>
      <c r="O360" s="102"/>
    </row>
    <row r="361" spans="4:15" x14ac:dyDescent="0.25">
      <c r="D361" s="101"/>
      <c r="E361" s="102"/>
      <c r="F361" s="102"/>
      <c r="G361" s="102"/>
      <c r="H361" s="102"/>
      <c r="I361" s="102"/>
      <c r="J361" s="102"/>
      <c r="K361" s="102"/>
      <c r="L361" s="102"/>
      <c r="M361" s="102"/>
      <c r="N361" s="102"/>
      <c r="O361" s="102"/>
    </row>
    <row r="362" spans="4:15" x14ac:dyDescent="0.25">
      <c r="D362" s="101"/>
      <c r="E362" s="102"/>
      <c r="F362" s="102"/>
      <c r="G362" s="102"/>
      <c r="H362" s="102"/>
      <c r="I362" s="102"/>
      <c r="J362" s="102"/>
      <c r="K362" s="102"/>
      <c r="L362" s="102"/>
      <c r="M362" s="102"/>
      <c r="N362" s="102"/>
      <c r="O362" s="102"/>
    </row>
    <row r="363" spans="4:15" x14ac:dyDescent="0.25">
      <c r="D363" s="101"/>
      <c r="E363" s="102"/>
      <c r="F363" s="102"/>
      <c r="G363" s="102"/>
      <c r="H363" s="102"/>
      <c r="I363" s="102"/>
      <c r="J363" s="102"/>
      <c r="K363" s="102"/>
      <c r="L363" s="102"/>
      <c r="M363" s="102"/>
      <c r="N363" s="102"/>
      <c r="O363" s="102"/>
    </row>
    <row r="364" spans="4:15" x14ac:dyDescent="0.25">
      <c r="D364" s="101"/>
      <c r="E364" s="102"/>
      <c r="F364" s="102"/>
      <c r="G364" s="102"/>
      <c r="H364" s="102"/>
      <c r="I364" s="102"/>
      <c r="J364" s="102"/>
      <c r="K364" s="102"/>
      <c r="L364" s="102"/>
      <c r="M364" s="102"/>
      <c r="N364" s="102"/>
      <c r="O364" s="102"/>
    </row>
    <row r="365" spans="4:15" x14ac:dyDescent="0.25">
      <c r="D365" s="101"/>
      <c r="E365" s="102"/>
      <c r="F365" s="102"/>
      <c r="G365" s="102"/>
      <c r="H365" s="102"/>
      <c r="I365" s="102"/>
      <c r="J365" s="102"/>
      <c r="K365" s="102"/>
      <c r="L365" s="102"/>
      <c r="M365" s="102"/>
      <c r="N365" s="102"/>
      <c r="O365" s="102"/>
    </row>
    <row r="366" spans="4:15" x14ac:dyDescent="0.25">
      <c r="D366" s="101"/>
      <c r="E366" s="102"/>
      <c r="F366" s="102"/>
      <c r="G366" s="102"/>
      <c r="H366" s="102"/>
      <c r="I366" s="102"/>
      <c r="J366" s="102"/>
      <c r="K366" s="102"/>
      <c r="L366" s="102"/>
      <c r="M366" s="102"/>
      <c r="N366" s="102"/>
      <c r="O366" s="102"/>
    </row>
    <row r="367" spans="4:15" x14ac:dyDescent="0.25">
      <c r="D367" s="101"/>
      <c r="E367" s="102"/>
      <c r="F367" s="102"/>
      <c r="G367" s="102"/>
      <c r="H367" s="102"/>
      <c r="I367" s="102"/>
      <c r="J367" s="102"/>
      <c r="K367" s="102"/>
      <c r="L367" s="102"/>
      <c r="M367" s="102"/>
      <c r="N367" s="102"/>
      <c r="O367" s="102"/>
    </row>
    <row r="368" spans="4:15" x14ac:dyDescent="0.25">
      <c r="D368" s="101"/>
      <c r="E368" s="102"/>
      <c r="F368" s="102"/>
      <c r="G368" s="102"/>
      <c r="H368" s="102"/>
      <c r="I368" s="102"/>
      <c r="J368" s="102"/>
      <c r="K368" s="102"/>
      <c r="L368" s="102"/>
      <c r="M368" s="102"/>
      <c r="N368" s="102"/>
      <c r="O368" s="102"/>
    </row>
    <row r="369" spans="4:15" x14ac:dyDescent="0.25">
      <c r="D369" s="101"/>
      <c r="E369" s="102"/>
      <c r="F369" s="102"/>
      <c r="G369" s="102"/>
      <c r="H369" s="102"/>
      <c r="I369" s="102"/>
      <c r="J369" s="102"/>
      <c r="K369" s="102"/>
      <c r="L369" s="102"/>
      <c r="M369" s="102"/>
      <c r="N369" s="102"/>
      <c r="O369" s="102"/>
    </row>
    <row r="370" spans="4:15" x14ac:dyDescent="0.25">
      <c r="D370" s="101"/>
      <c r="E370" s="102"/>
      <c r="F370" s="102"/>
      <c r="G370" s="102"/>
      <c r="H370" s="102"/>
      <c r="I370" s="102"/>
      <c r="J370" s="102"/>
      <c r="K370" s="102"/>
      <c r="L370" s="102"/>
      <c r="M370" s="102"/>
      <c r="N370" s="102"/>
      <c r="O370" s="102"/>
    </row>
    <row r="371" spans="4:15" x14ac:dyDescent="0.25">
      <c r="D371" s="101"/>
      <c r="E371" s="102"/>
      <c r="F371" s="102"/>
      <c r="G371" s="102"/>
      <c r="H371" s="102"/>
      <c r="I371" s="102"/>
      <c r="J371" s="102"/>
      <c r="K371" s="102"/>
      <c r="L371" s="102"/>
      <c r="M371" s="102"/>
      <c r="N371" s="102"/>
      <c r="O371" s="102"/>
    </row>
    <row r="372" spans="4:15" x14ac:dyDescent="0.25">
      <c r="D372" s="101"/>
      <c r="E372" s="102"/>
      <c r="F372" s="102"/>
      <c r="G372" s="102"/>
      <c r="H372" s="102"/>
      <c r="I372" s="102"/>
      <c r="J372" s="102"/>
      <c r="K372" s="102"/>
      <c r="L372" s="102"/>
      <c r="M372" s="102"/>
      <c r="N372" s="102"/>
      <c r="O372" s="102"/>
    </row>
    <row r="373" spans="4:15" x14ac:dyDescent="0.25">
      <c r="D373" s="101"/>
      <c r="E373" s="102"/>
      <c r="F373" s="102"/>
      <c r="G373" s="102"/>
      <c r="H373" s="102"/>
      <c r="I373" s="102"/>
      <c r="J373" s="102"/>
      <c r="K373" s="102"/>
      <c r="L373" s="102"/>
      <c r="M373" s="102"/>
      <c r="N373" s="102"/>
      <c r="O373" s="102"/>
    </row>
    <row r="374" spans="4:15" x14ac:dyDescent="0.25">
      <c r="D374" s="101"/>
      <c r="E374" s="102"/>
      <c r="F374" s="102"/>
      <c r="G374" s="102"/>
      <c r="H374" s="102"/>
      <c r="I374" s="102"/>
      <c r="J374" s="102"/>
      <c r="K374" s="102"/>
      <c r="L374" s="102"/>
      <c r="M374" s="102"/>
      <c r="N374" s="102"/>
      <c r="O374" s="102"/>
    </row>
    <row r="375" spans="4:15" x14ac:dyDescent="0.25">
      <c r="D375" s="101"/>
      <c r="E375" s="102"/>
      <c r="F375" s="102"/>
      <c r="G375" s="102"/>
      <c r="H375" s="102"/>
      <c r="I375" s="102"/>
      <c r="J375" s="102"/>
      <c r="K375" s="102"/>
      <c r="L375" s="102"/>
      <c r="M375" s="102"/>
      <c r="N375" s="102"/>
      <c r="O375" s="102"/>
    </row>
    <row r="376" spans="4:15" x14ac:dyDescent="0.25">
      <c r="D376" s="101"/>
      <c r="E376" s="102"/>
      <c r="F376" s="102"/>
      <c r="G376" s="102"/>
      <c r="H376" s="102"/>
      <c r="I376" s="102"/>
      <c r="J376" s="102"/>
      <c r="K376" s="102"/>
      <c r="L376" s="102"/>
      <c r="M376" s="102"/>
      <c r="N376" s="102"/>
      <c r="O376" s="102"/>
    </row>
    <row r="377" spans="4:15" x14ac:dyDescent="0.25">
      <c r="D377" s="101"/>
      <c r="E377" s="102"/>
      <c r="F377" s="102"/>
      <c r="G377" s="102"/>
      <c r="H377" s="102"/>
      <c r="I377" s="102"/>
      <c r="J377" s="102"/>
      <c r="K377" s="102"/>
      <c r="L377" s="102"/>
      <c r="M377" s="102"/>
      <c r="N377" s="102"/>
      <c r="O377" s="102"/>
    </row>
    <row r="378" spans="4:15" x14ac:dyDescent="0.25">
      <c r="D378" s="101"/>
      <c r="E378" s="102"/>
      <c r="F378" s="102"/>
      <c r="G378" s="102"/>
      <c r="H378" s="102"/>
      <c r="I378" s="102"/>
      <c r="J378" s="102"/>
      <c r="K378" s="102"/>
      <c r="L378" s="102"/>
      <c r="M378" s="102"/>
      <c r="N378" s="102"/>
      <c r="O378" s="102"/>
    </row>
    <row r="379" spans="4:15" x14ac:dyDescent="0.25">
      <c r="D379" s="101"/>
      <c r="E379" s="102"/>
      <c r="F379" s="102"/>
      <c r="G379" s="102"/>
      <c r="H379" s="102"/>
      <c r="I379" s="102"/>
      <c r="J379" s="102"/>
      <c r="K379" s="102"/>
      <c r="L379" s="102"/>
      <c r="M379" s="102"/>
      <c r="N379" s="102"/>
      <c r="O379" s="102"/>
    </row>
    <row r="380" spans="4:15" x14ac:dyDescent="0.25">
      <c r="D380" s="101"/>
      <c r="E380" s="102"/>
      <c r="F380" s="102"/>
      <c r="G380" s="102"/>
      <c r="H380" s="102"/>
      <c r="I380" s="102"/>
      <c r="J380" s="102"/>
      <c r="K380" s="102"/>
      <c r="L380" s="102"/>
      <c r="M380" s="102"/>
      <c r="N380" s="102"/>
      <c r="O380" s="102"/>
    </row>
    <row r="381" spans="4:15" x14ac:dyDescent="0.25">
      <c r="D381" s="101"/>
      <c r="E381" s="102"/>
      <c r="F381" s="102"/>
      <c r="G381" s="102"/>
      <c r="H381" s="102"/>
      <c r="I381" s="102"/>
      <c r="J381" s="102"/>
      <c r="K381" s="102"/>
      <c r="L381" s="102"/>
      <c r="M381" s="102"/>
      <c r="N381" s="102"/>
      <c r="O381" s="102"/>
    </row>
    <row r="382" spans="4:15" x14ac:dyDescent="0.25">
      <c r="D382" s="101"/>
      <c r="E382" s="102"/>
      <c r="F382" s="102"/>
      <c r="G382" s="102"/>
      <c r="H382" s="102"/>
      <c r="I382" s="102"/>
      <c r="J382" s="102"/>
      <c r="K382" s="102"/>
      <c r="L382" s="102"/>
      <c r="M382" s="102"/>
      <c r="N382" s="102"/>
      <c r="O382" s="102"/>
    </row>
    <row r="383" spans="4:15" x14ac:dyDescent="0.25">
      <c r="D383" s="101"/>
      <c r="E383" s="102"/>
      <c r="F383" s="102"/>
      <c r="G383" s="102"/>
      <c r="H383" s="102"/>
      <c r="I383" s="102"/>
      <c r="J383" s="102"/>
      <c r="K383" s="102"/>
      <c r="L383" s="102"/>
      <c r="M383" s="102"/>
      <c r="N383" s="102"/>
      <c r="O383" s="102"/>
    </row>
    <row r="384" spans="4:15" x14ac:dyDescent="0.25">
      <c r="D384" s="101"/>
      <c r="E384" s="102"/>
      <c r="F384" s="102"/>
      <c r="G384" s="102"/>
      <c r="H384" s="102"/>
      <c r="I384" s="102"/>
      <c r="J384" s="102"/>
      <c r="K384" s="102"/>
      <c r="L384" s="102"/>
      <c r="M384" s="102"/>
      <c r="N384" s="102"/>
      <c r="O384" s="102"/>
    </row>
    <row r="385" spans="4:15" x14ac:dyDescent="0.25">
      <c r="D385" s="101"/>
      <c r="E385" s="102"/>
      <c r="F385" s="102"/>
      <c r="G385" s="102"/>
      <c r="H385" s="102"/>
      <c r="I385" s="102"/>
      <c r="J385" s="102"/>
      <c r="K385" s="102"/>
      <c r="L385" s="102"/>
      <c r="M385" s="102"/>
      <c r="N385" s="102"/>
      <c r="O385" s="102"/>
    </row>
    <row r="386" spans="4:15" x14ac:dyDescent="0.25">
      <c r="D386" s="101"/>
      <c r="E386" s="102"/>
      <c r="F386" s="102"/>
      <c r="G386" s="102"/>
      <c r="H386" s="102"/>
      <c r="I386" s="102"/>
      <c r="J386" s="102"/>
      <c r="K386" s="102"/>
      <c r="L386" s="102"/>
      <c r="M386" s="102"/>
      <c r="N386" s="102"/>
      <c r="O386" s="102"/>
    </row>
    <row r="387" spans="4:15" x14ac:dyDescent="0.25">
      <c r="D387" s="101"/>
      <c r="E387" s="102"/>
      <c r="F387" s="102"/>
      <c r="G387" s="102"/>
      <c r="H387" s="102"/>
      <c r="I387" s="102"/>
      <c r="J387" s="102"/>
      <c r="K387" s="102"/>
      <c r="L387" s="102"/>
      <c r="M387" s="102"/>
      <c r="N387" s="102"/>
      <c r="O387" s="102"/>
    </row>
    <row r="388" spans="4:15" x14ac:dyDescent="0.25">
      <c r="D388" s="101"/>
      <c r="E388" s="102"/>
      <c r="F388" s="102"/>
      <c r="G388" s="102"/>
      <c r="H388" s="102"/>
      <c r="I388" s="102"/>
      <c r="J388" s="102"/>
      <c r="K388" s="102"/>
      <c r="L388" s="102"/>
      <c r="M388" s="102"/>
      <c r="N388" s="102"/>
      <c r="O388" s="102"/>
    </row>
    <row r="389" spans="4:15" x14ac:dyDescent="0.25">
      <c r="D389" s="101"/>
      <c r="E389" s="102"/>
      <c r="F389" s="102"/>
      <c r="G389" s="102"/>
      <c r="H389" s="102"/>
      <c r="I389" s="102"/>
      <c r="J389" s="102"/>
      <c r="K389" s="102"/>
      <c r="L389" s="102"/>
      <c r="M389" s="102"/>
      <c r="N389" s="102"/>
      <c r="O389" s="102"/>
    </row>
    <row r="390" spans="4:15" x14ac:dyDescent="0.25">
      <c r="D390" s="101"/>
      <c r="E390" s="102"/>
      <c r="F390" s="102"/>
      <c r="G390" s="102"/>
      <c r="H390" s="102"/>
      <c r="I390" s="102"/>
      <c r="J390" s="102"/>
      <c r="K390" s="102"/>
      <c r="L390" s="102"/>
      <c r="M390" s="102"/>
      <c r="N390" s="102"/>
      <c r="O390" s="102"/>
    </row>
    <row r="391" spans="4:15" x14ac:dyDescent="0.25">
      <c r="D391" s="101"/>
      <c r="E391" s="102"/>
      <c r="F391" s="102"/>
      <c r="G391" s="102"/>
      <c r="H391" s="102"/>
      <c r="I391" s="102"/>
      <c r="J391" s="102"/>
      <c r="K391" s="102"/>
      <c r="L391" s="102"/>
      <c r="M391" s="102"/>
      <c r="N391" s="102"/>
      <c r="O391" s="102"/>
    </row>
    <row r="392" spans="4:15" x14ac:dyDescent="0.25">
      <c r="D392" s="101"/>
      <c r="E392" s="102"/>
      <c r="F392" s="102"/>
      <c r="G392" s="102"/>
      <c r="H392" s="102"/>
      <c r="I392" s="102"/>
      <c r="J392" s="102"/>
      <c r="K392" s="102"/>
      <c r="L392" s="102"/>
      <c r="M392" s="102"/>
      <c r="N392" s="102"/>
      <c r="O392" s="102"/>
    </row>
    <row r="393" spans="4:15" x14ac:dyDescent="0.25">
      <c r="D393" s="101"/>
      <c r="E393" s="102"/>
      <c r="F393" s="102"/>
      <c r="G393" s="102"/>
      <c r="H393" s="102"/>
      <c r="I393" s="102"/>
      <c r="J393" s="102"/>
      <c r="K393" s="102"/>
      <c r="L393" s="102"/>
      <c r="M393" s="102"/>
      <c r="N393" s="102"/>
      <c r="O393" s="102"/>
    </row>
    <row r="394" spans="4:15" x14ac:dyDescent="0.25">
      <c r="D394" s="101"/>
      <c r="E394" s="102"/>
      <c r="F394" s="102"/>
      <c r="G394" s="102"/>
      <c r="H394" s="102"/>
      <c r="I394" s="102"/>
      <c r="J394" s="102"/>
      <c r="K394" s="102"/>
      <c r="L394" s="102"/>
      <c r="M394" s="102"/>
      <c r="N394" s="102"/>
      <c r="O394" s="102"/>
    </row>
    <row r="395" spans="4:15" x14ac:dyDescent="0.25">
      <c r="D395" s="101"/>
      <c r="E395" s="102"/>
      <c r="F395" s="102"/>
      <c r="G395" s="102"/>
      <c r="H395" s="102"/>
      <c r="I395" s="102"/>
      <c r="J395" s="102"/>
      <c r="K395" s="102"/>
      <c r="L395" s="102"/>
      <c r="M395" s="102"/>
      <c r="N395" s="102"/>
      <c r="O395" s="102"/>
    </row>
    <row r="396" spans="4:15" x14ac:dyDescent="0.25">
      <c r="D396" s="101"/>
      <c r="E396" s="102"/>
      <c r="F396" s="102"/>
      <c r="G396" s="102"/>
      <c r="H396" s="102"/>
      <c r="I396" s="102"/>
      <c r="J396" s="102"/>
      <c r="K396" s="102"/>
      <c r="L396" s="102"/>
      <c r="M396" s="102"/>
      <c r="N396" s="102"/>
      <c r="O396" s="102"/>
    </row>
    <row r="397" spans="4:15" x14ac:dyDescent="0.25">
      <c r="D397" s="101"/>
      <c r="E397" s="102"/>
      <c r="F397" s="102"/>
      <c r="G397" s="102"/>
      <c r="H397" s="102"/>
      <c r="I397" s="102"/>
      <c r="J397" s="102"/>
      <c r="K397" s="102"/>
      <c r="L397" s="102"/>
      <c r="M397" s="102"/>
      <c r="N397" s="102"/>
      <c r="O397" s="102"/>
    </row>
    <row r="398" spans="4:15" x14ac:dyDescent="0.25">
      <c r="D398" s="101"/>
      <c r="E398" s="102"/>
      <c r="F398" s="102"/>
      <c r="G398" s="102"/>
      <c r="H398" s="102"/>
      <c r="I398" s="102"/>
      <c r="J398" s="102"/>
      <c r="K398" s="102"/>
      <c r="L398" s="102"/>
      <c r="M398" s="102"/>
      <c r="N398" s="102"/>
      <c r="O398" s="102"/>
    </row>
    <row r="399" spans="4:15" x14ac:dyDescent="0.25">
      <c r="D399" s="101"/>
      <c r="E399" s="102"/>
      <c r="F399" s="102"/>
      <c r="G399" s="102"/>
      <c r="H399" s="102"/>
      <c r="I399" s="102"/>
      <c r="J399" s="102"/>
      <c r="K399" s="102"/>
      <c r="L399" s="102"/>
      <c r="M399" s="102"/>
      <c r="N399" s="102"/>
      <c r="O399" s="102"/>
    </row>
    <row r="400" spans="4:15" x14ac:dyDescent="0.25">
      <c r="D400" s="101"/>
      <c r="E400" s="102"/>
      <c r="F400" s="102"/>
      <c r="G400" s="102"/>
      <c r="H400" s="102"/>
      <c r="I400" s="102"/>
      <c r="J400" s="102"/>
      <c r="K400" s="102"/>
      <c r="L400" s="102"/>
      <c r="M400" s="102"/>
      <c r="N400" s="102"/>
      <c r="O400" s="102"/>
    </row>
    <row r="401" spans="4:15" x14ac:dyDescent="0.25">
      <c r="D401" s="101"/>
      <c r="E401" s="102"/>
      <c r="F401" s="102"/>
      <c r="G401" s="102"/>
      <c r="H401" s="102"/>
      <c r="I401" s="102"/>
      <c r="J401" s="102"/>
      <c r="K401" s="102"/>
      <c r="L401" s="102"/>
      <c r="M401" s="102"/>
      <c r="N401" s="102"/>
      <c r="O401" s="102"/>
    </row>
    <row r="402" spans="4:15" x14ac:dyDescent="0.25">
      <c r="D402" s="101"/>
      <c r="E402" s="102"/>
      <c r="F402" s="102"/>
      <c r="G402" s="102"/>
      <c r="H402" s="102"/>
      <c r="I402" s="102"/>
      <c r="J402" s="102"/>
      <c r="K402" s="102"/>
      <c r="L402" s="102"/>
      <c r="M402" s="102"/>
      <c r="N402" s="102"/>
      <c r="O402" s="102"/>
    </row>
    <row r="403" spans="4:15" x14ac:dyDescent="0.25">
      <c r="D403" s="101"/>
      <c r="E403" s="102"/>
      <c r="F403" s="102"/>
      <c r="G403" s="102"/>
      <c r="H403" s="102"/>
      <c r="I403" s="102"/>
      <c r="J403" s="102"/>
      <c r="K403" s="102"/>
      <c r="L403" s="102"/>
      <c r="M403" s="102"/>
      <c r="N403" s="102"/>
      <c r="O403" s="102"/>
    </row>
    <row r="404" spans="4:15" x14ac:dyDescent="0.25">
      <c r="D404" s="101"/>
      <c r="E404" s="102"/>
      <c r="F404" s="102"/>
      <c r="G404" s="102"/>
      <c r="H404" s="102"/>
      <c r="I404" s="102"/>
      <c r="J404" s="102"/>
      <c r="K404" s="102"/>
      <c r="L404" s="102"/>
      <c r="M404" s="102"/>
      <c r="N404" s="102"/>
      <c r="O404" s="102"/>
    </row>
    <row r="405" spans="4:15" x14ac:dyDescent="0.25">
      <c r="D405" s="101"/>
      <c r="E405" s="102"/>
      <c r="F405" s="102"/>
      <c r="G405" s="102"/>
      <c r="H405" s="102"/>
      <c r="I405" s="102"/>
      <c r="J405" s="102"/>
      <c r="K405" s="102"/>
      <c r="L405" s="102"/>
      <c r="M405" s="102"/>
      <c r="N405" s="102"/>
      <c r="O405" s="102"/>
    </row>
    <row r="406" spans="4:15" x14ac:dyDescent="0.25">
      <c r="D406" s="101"/>
      <c r="E406" s="102"/>
      <c r="F406" s="102"/>
      <c r="G406" s="102"/>
      <c r="H406" s="102"/>
      <c r="I406" s="102"/>
      <c r="J406" s="102"/>
      <c r="K406" s="102"/>
      <c r="L406" s="102"/>
      <c r="M406" s="102"/>
      <c r="N406" s="102"/>
      <c r="O406" s="102"/>
    </row>
    <row r="407" spans="4:15" x14ac:dyDescent="0.25">
      <c r="D407" s="101"/>
      <c r="E407" s="102"/>
      <c r="F407" s="102"/>
      <c r="G407" s="102"/>
      <c r="H407" s="102"/>
      <c r="I407" s="102"/>
      <c r="J407" s="102"/>
      <c r="K407" s="102"/>
      <c r="L407" s="102"/>
      <c r="M407" s="102"/>
      <c r="N407" s="102"/>
      <c r="O407" s="102"/>
    </row>
    <row r="408" spans="4:15" x14ac:dyDescent="0.25">
      <c r="D408" s="101"/>
      <c r="E408" s="102"/>
      <c r="F408" s="102"/>
      <c r="G408" s="102"/>
      <c r="H408" s="102"/>
      <c r="I408" s="102"/>
      <c r="J408" s="102"/>
      <c r="K408" s="102"/>
      <c r="L408" s="102"/>
      <c r="M408" s="102"/>
      <c r="N408" s="102"/>
      <c r="O408" s="102"/>
    </row>
    <row r="409" spans="4:15" x14ac:dyDescent="0.25">
      <c r="D409" s="101"/>
      <c r="E409" s="102"/>
      <c r="F409" s="102"/>
      <c r="G409" s="102"/>
      <c r="H409" s="102"/>
      <c r="I409" s="102"/>
      <c r="J409" s="102"/>
      <c r="K409" s="102"/>
      <c r="L409" s="102"/>
      <c r="M409" s="102"/>
      <c r="N409" s="102"/>
      <c r="O409" s="102"/>
    </row>
    <row r="410" spans="4:15" x14ac:dyDescent="0.25">
      <c r="D410" s="101"/>
      <c r="E410" s="102"/>
      <c r="F410" s="102"/>
      <c r="G410" s="102"/>
      <c r="H410" s="102"/>
      <c r="I410" s="102"/>
      <c r="J410" s="102"/>
      <c r="K410" s="102"/>
      <c r="L410" s="102"/>
      <c r="M410" s="102"/>
      <c r="N410" s="102"/>
      <c r="O410" s="102"/>
    </row>
    <row r="411" spans="4:15" x14ac:dyDescent="0.25">
      <c r="D411" s="101"/>
      <c r="E411" s="102"/>
      <c r="F411" s="102"/>
      <c r="G411" s="102"/>
      <c r="H411" s="102"/>
      <c r="I411" s="102"/>
      <c r="J411" s="102"/>
      <c r="K411" s="102"/>
      <c r="L411" s="102"/>
      <c r="M411" s="102"/>
      <c r="N411" s="102"/>
      <c r="O411" s="102"/>
    </row>
    <row r="412" spans="4:15" x14ac:dyDescent="0.25">
      <c r="D412" s="101"/>
      <c r="E412" s="102"/>
      <c r="F412" s="102"/>
      <c r="G412" s="102"/>
      <c r="H412" s="102"/>
      <c r="I412" s="102"/>
      <c r="J412" s="102"/>
      <c r="K412" s="102"/>
      <c r="L412" s="102"/>
      <c r="M412" s="102"/>
      <c r="N412" s="102"/>
      <c r="O412" s="102"/>
    </row>
    <row r="413" spans="4:15" x14ac:dyDescent="0.25">
      <c r="D413" s="101"/>
      <c r="E413" s="102"/>
      <c r="F413" s="102"/>
      <c r="G413" s="102"/>
      <c r="H413" s="102"/>
      <c r="I413" s="102"/>
      <c r="J413" s="102"/>
      <c r="K413" s="102"/>
      <c r="L413" s="102"/>
      <c r="M413" s="102"/>
      <c r="N413" s="102"/>
      <c r="O413" s="102"/>
    </row>
    <row r="414" spans="4:15" x14ac:dyDescent="0.25">
      <c r="D414" s="101"/>
      <c r="E414" s="102"/>
      <c r="F414" s="102"/>
      <c r="G414" s="102"/>
      <c r="H414" s="102"/>
      <c r="I414" s="102"/>
      <c r="J414" s="102"/>
      <c r="K414" s="102"/>
      <c r="L414" s="102"/>
      <c r="M414" s="102"/>
      <c r="N414" s="102"/>
      <c r="O414" s="102"/>
    </row>
    <row r="415" spans="4:15" x14ac:dyDescent="0.25">
      <c r="D415" s="101"/>
      <c r="E415" s="102"/>
      <c r="F415" s="102"/>
      <c r="G415" s="102"/>
      <c r="H415" s="102"/>
      <c r="I415" s="102"/>
      <c r="J415" s="102"/>
      <c r="K415" s="102"/>
      <c r="L415" s="102"/>
      <c r="M415" s="102"/>
      <c r="N415" s="102"/>
      <c r="O415" s="102"/>
    </row>
    <row r="416" spans="4:15" x14ac:dyDescent="0.25">
      <c r="D416" s="101"/>
      <c r="E416" s="102"/>
      <c r="F416" s="102"/>
      <c r="G416" s="102"/>
      <c r="H416" s="102"/>
      <c r="I416" s="102"/>
      <c r="J416" s="102"/>
      <c r="K416" s="102"/>
      <c r="L416" s="102"/>
      <c r="M416" s="102"/>
      <c r="N416" s="102"/>
      <c r="O416" s="102"/>
    </row>
    <row r="417" spans="4:15" x14ac:dyDescent="0.25">
      <c r="D417" s="101"/>
      <c r="E417" s="102"/>
      <c r="F417" s="102"/>
      <c r="G417" s="102"/>
      <c r="H417" s="102"/>
      <c r="I417" s="102"/>
      <c r="J417" s="102"/>
      <c r="K417" s="102"/>
      <c r="L417" s="102"/>
      <c r="M417" s="102"/>
      <c r="N417" s="102"/>
      <c r="O417" s="102"/>
    </row>
    <row r="418" spans="4:15" x14ac:dyDescent="0.25">
      <c r="D418" s="101"/>
      <c r="E418" s="102"/>
      <c r="F418" s="102"/>
      <c r="G418" s="102"/>
      <c r="H418" s="102"/>
      <c r="I418" s="102"/>
      <c r="J418" s="102"/>
      <c r="K418" s="102"/>
      <c r="L418" s="102"/>
      <c r="M418" s="102"/>
      <c r="N418" s="102"/>
      <c r="O418" s="102"/>
    </row>
    <row r="419" spans="4:15" x14ac:dyDescent="0.25">
      <c r="D419" s="101"/>
      <c r="E419" s="102"/>
      <c r="F419" s="102"/>
      <c r="G419" s="102"/>
      <c r="H419" s="102"/>
      <c r="I419" s="102"/>
      <c r="J419" s="102"/>
      <c r="K419" s="102"/>
      <c r="L419" s="102"/>
      <c r="M419" s="102"/>
      <c r="N419" s="102"/>
      <c r="O419" s="102"/>
    </row>
    <row r="420" spans="4:15" x14ac:dyDescent="0.25">
      <c r="D420" s="101"/>
      <c r="E420" s="102"/>
      <c r="F420" s="102"/>
      <c r="G420" s="102"/>
      <c r="H420" s="102"/>
      <c r="I420" s="102"/>
      <c r="J420" s="102"/>
      <c r="K420" s="102"/>
      <c r="L420" s="102"/>
      <c r="M420" s="102"/>
      <c r="N420" s="102"/>
      <c r="O420" s="102"/>
    </row>
    <row r="421" spans="4:15" x14ac:dyDescent="0.25">
      <c r="D421" s="101"/>
      <c r="E421" s="102"/>
      <c r="F421" s="102"/>
      <c r="G421" s="102"/>
      <c r="H421" s="102"/>
      <c r="I421" s="102"/>
      <c r="J421" s="102"/>
      <c r="K421" s="102"/>
      <c r="L421" s="102"/>
      <c r="M421" s="102"/>
      <c r="N421" s="102"/>
      <c r="O421" s="102"/>
    </row>
    <row r="422" spans="4:15" x14ac:dyDescent="0.25">
      <c r="D422" s="101"/>
      <c r="E422" s="102"/>
      <c r="F422" s="102"/>
      <c r="G422" s="102"/>
      <c r="H422" s="102"/>
      <c r="I422" s="102"/>
      <c r="J422" s="102"/>
      <c r="K422" s="102"/>
      <c r="L422" s="102"/>
      <c r="M422" s="102"/>
      <c r="N422" s="102"/>
      <c r="O422" s="102"/>
    </row>
    <row r="423" spans="4:15" x14ac:dyDescent="0.25">
      <c r="D423" s="101"/>
      <c r="E423" s="102"/>
      <c r="F423" s="102"/>
      <c r="G423" s="102"/>
      <c r="H423" s="102"/>
      <c r="I423" s="102"/>
      <c r="J423" s="102"/>
      <c r="K423" s="102"/>
      <c r="L423" s="102"/>
      <c r="M423" s="102"/>
      <c r="N423" s="102"/>
      <c r="O423" s="102"/>
    </row>
    <row r="424" spans="4:15" x14ac:dyDescent="0.25">
      <c r="D424" s="101"/>
      <c r="E424" s="102"/>
      <c r="F424" s="102"/>
      <c r="G424" s="102"/>
      <c r="H424" s="102"/>
      <c r="I424" s="102"/>
      <c r="J424" s="102"/>
      <c r="K424" s="102"/>
      <c r="L424" s="102"/>
      <c r="M424" s="102"/>
      <c r="N424" s="102"/>
      <c r="O424" s="102"/>
    </row>
    <row r="425" spans="4:15" x14ac:dyDescent="0.25">
      <c r="D425" s="101"/>
      <c r="E425" s="102"/>
      <c r="F425" s="102"/>
      <c r="G425" s="102"/>
      <c r="H425" s="102"/>
      <c r="I425" s="102"/>
      <c r="J425" s="102"/>
      <c r="K425" s="102"/>
      <c r="L425" s="102"/>
      <c r="M425" s="102"/>
      <c r="N425" s="102"/>
      <c r="O425" s="102"/>
    </row>
    <row r="426" spans="4:15" x14ac:dyDescent="0.25">
      <c r="D426" s="101"/>
      <c r="E426" s="102"/>
      <c r="F426" s="102"/>
      <c r="G426" s="102"/>
      <c r="H426" s="102"/>
      <c r="I426" s="102"/>
      <c r="J426" s="102"/>
      <c r="K426" s="102"/>
      <c r="L426" s="102"/>
      <c r="M426" s="102"/>
      <c r="N426" s="102"/>
      <c r="O426" s="102"/>
    </row>
    <row r="427" spans="4:15" x14ac:dyDescent="0.25">
      <c r="D427" s="101"/>
      <c r="E427" s="102"/>
      <c r="F427" s="102"/>
      <c r="G427" s="102"/>
      <c r="H427" s="102"/>
      <c r="I427" s="102"/>
      <c r="J427" s="102"/>
      <c r="K427" s="102"/>
      <c r="L427" s="102"/>
      <c r="M427" s="102"/>
      <c r="N427" s="102"/>
      <c r="O427" s="102"/>
    </row>
    <row r="428" spans="4:15" x14ac:dyDescent="0.25">
      <c r="D428" s="101"/>
      <c r="E428" s="102"/>
      <c r="F428" s="102"/>
      <c r="G428" s="102"/>
      <c r="H428" s="102"/>
      <c r="I428" s="102"/>
      <c r="J428" s="102"/>
      <c r="K428" s="102"/>
      <c r="L428" s="102"/>
      <c r="M428" s="102"/>
      <c r="N428" s="102"/>
      <c r="O428" s="102"/>
    </row>
    <row r="429" spans="4:15" x14ac:dyDescent="0.25">
      <c r="D429" s="101"/>
      <c r="E429" s="102"/>
      <c r="F429" s="102"/>
      <c r="G429" s="102"/>
      <c r="H429" s="102"/>
      <c r="I429" s="102"/>
      <c r="J429" s="102"/>
      <c r="K429" s="102"/>
      <c r="L429" s="102"/>
      <c r="M429" s="102"/>
      <c r="N429" s="102"/>
      <c r="O429" s="102"/>
    </row>
    <row r="430" spans="4:15" x14ac:dyDescent="0.25">
      <c r="D430" s="101"/>
      <c r="E430" s="102"/>
      <c r="F430" s="102"/>
      <c r="G430" s="102"/>
      <c r="H430" s="102"/>
      <c r="I430" s="102"/>
      <c r="J430" s="102"/>
      <c r="K430" s="102"/>
      <c r="L430" s="102"/>
      <c r="M430" s="102"/>
      <c r="N430" s="102"/>
      <c r="O430" s="102"/>
    </row>
    <row r="431" spans="4:15" x14ac:dyDescent="0.25">
      <c r="D431" s="101"/>
      <c r="E431" s="102"/>
      <c r="F431" s="102"/>
      <c r="G431" s="102"/>
      <c r="H431" s="102"/>
      <c r="I431" s="102"/>
      <c r="J431" s="102"/>
      <c r="K431" s="102"/>
      <c r="L431" s="102"/>
      <c r="M431" s="102"/>
      <c r="N431" s="102"/>
      <c r="O431" s="102"/>
    </row>
    <row r="432" spans="4:15" x14ac:dyDescent="0.25">
      <c r="D432" s="101"/>
      <c r="E432" s="102"/>
      <c r="F432" s="102"/>
      <c r="G432" s="102"/>
      <c r="H432" s="102"/>
      <c r="I432" s="102"/>
      <c r="J432" s="102"/>
      <c r="K432" s="102"/>
      <c r="L432" s="102"/>
      <c r="M432" s="102"/>
      <c r="N432" s="102"/>
      <c r="O432" s="102"/>
    </row>
    <row r="433" spans="4:15" x14ac:dyDescent="0.25">
      <c r="D433" s="101"/>
      <c r="E433" s="102"/>
      <c r="F433" s="102"/>
      <c r="G433" s="102"/>
      <c r="H433" s="102"/>
      <c r="I433" s="102"/>
      <c r="J433" s="102"/>
      <c r="K433" s="102"/>
      <c r="L433" s="102"/>
      <c r="M433" s="102"/>
      <c r="N433" s="102"/>
      <c r="O433" s="102"/>
    </row>
    <row r="434" spans="4:15" x14ac:dyDescent="0.25">
      <c r="D434" s="101"/>
      <c r="E434" s="102"/>
      <c r="F434" s="102"/>
      <c r="G434" s="102"/>
      <c r="H434" s="102"/>
      <c r="I434" s="102"/>
      <c r="J434" s="102"/>
      <c r="K434" s="102"/>
      <c r="L434" s="102"/>
      <c r="M434" s="102"/>
      <c r="N434" s="102"/>
      <c r="O434" s="102"/>
    </row>
    <row r="435" spans="4:15" x14ac:dyDescent="0.25">
      <c r="D435" s="101"/>
      <c r="E435" s="102"/>
      <c r="F435" s="102"/>
      <c r="G435" s="102"/>
      <c r="H435" s="102"/>
      <c r="I435" s="102"/>
      <c r="J435" s="102"/>
      <c r="K435" s="102"/>
      <c r="L435" s="102"/>
      <c r="M435" s="102"/>
      <c r="N435" s="102"/>
      <c r="O435" s="102"/>
    </row>
    <row r="436" spans="4:15" x14ac:dyDescent="0.25">
      <c r="D436" s="101"/>
      <c r="E436" s="102"/>
      <c r="F436" s="102"/>
      <c r="G436" s="102"/>
      <c r="H436" s="102"/>
      <c r="I436" s="102"/>
      <c r="J436" s="102"/>
      <c r="K436" s="102"/>
      <c r="L436" s="102"/>
      <c r="M436" s="102"/>
      <c r="N436" s="102"/>
      <c r="O436" s="102"/>
    </row>
    <row r="437" spans="4:15" x14ac:dyDescent="0.25">
      <c r="D437" s="101"/>
      <c r="E437" s="102"/>
      <c r="F437" s="102"/>
      <c r="G437" s="102"/>
      <c r="H437" s="102"/>
      <c r="I437" s="102"/>
      <c r="J437" s="102"/>
      <c r="K437" s="102"/>
      <c r="L437" s="102"/>
      <c r="M437" s="102"/>
      <c r="N437" s="102"/>
      <c r="O437" s="102"/>
    </row>
    <row r="438" spans="4:15" x14ac:dyDescent="0.25">
      <c r="D438" s="101"/>
      <c r="E438" s="102"/>
      <c r="F438" s="102"/>
      <c r="G438" s="102"/>
      <c r="H438" s="102"/>
      <c r="I438" s="102"/>
      <c r="J438" s="102"/>
      <c r="K438" s="102"/>
      <c r="L438" s="102"/>
      <c r="M438" s="102"/>
      <c r="N438" s="102"/>
      <c r="O438" s="102"/>
    </row>
    <row r="439" spans="4:15" x14ac:dyDescent="0.25">
      <c r="D439" s="101"/>
      <c r="E439" s="102"/>
      <c r="F439" s="102"/>
      <c r="G439" s="102"/>
      <c r="H439" s="102"/>
      <c r="I439" s="102"/>
      <c r="J439" s="102"/>
      <c r="K439" s="102"/>
      <c r="L439" s="102"/>
      <c r="M439" s="102"/>
      <c r="N439" s="102"/>
      <c r="O439" s="102"/>
    </row>
    <row r="440" spans="4:15" x14ac:dyDescent="0.25">
      <c r="D440" s="101"/>
      <c r="E440" s="102"/>
      <c r="F440" s="102"/>
      <c r="G440" s="102"/>
      <c r="H440" s="102"/>
      <c r="I440" s="102"/>
      <c r="J440" s="102"/>
      <c r="K440" s="102"/>
      <c r="L440" s="102"/>
      <c r="M440" s="102"/>
      <c r="N440" s="102"/>
      <c r="O440" s="102"/>
    </row>
    <row r="441" spans="4:15" x14ac:dyDescent="0.25">
      <c r="D441" s="101"/>
      <c r="E441" s="102"/>
      <c r="F441" s="102"/>
      <c r="G441" s="102"/>
      <c r="H441" s="102"/>
      <c r="I441" s="102"/>
      <c r="J441" s="102"/>
      <c r="K441" s="102"/>
      <c r="L441" s="102"/>
      <c r="M441" s="102"/>
      <c r="N441" s="102"/>
      <c r="O441" s="102"/>
    </row>
    <row r="442" spans="4:15" x14ac:dyDescent="0.25">
      <c r="D442" s="101"/>
      <c r="E442" s="102"/>
      <c r="F442" s="102"/>
      <c r="G442" s="102"/>
      <c r="H442" s="102"/>
      <c r="I442" s="102"/>
      <c r="J442" s="102"/>
      <c r="K442" s="102"/>
      <c r="L442" s="102"/>
      <c r="M442" s="102"/>
      <c r="N442" s="102"/>
      <c r="O442" s="102"/>
    </row>
    <row r="443" spans="4:15" x14ac:dyDescent="0.25">
      <c r="D443" s="101"/>
      <c r="E443" s="102"/>
      <c r="F443" s="102"/>
      <c r="G443" s="102"/>
      <c r="H443" s="102"/>
      <c r="I443" s="102"/>
      <c r="J443" s="102"/>
      <c r="K443" s="102"/>
      <c r="L443" s="102"/>
      <c r="M443" s="102"/>
      <c r="N443" s="102"/>
      <c r="O443" s="102"/>
    </row>
    <row r="444" spans="4:15" x14ac:dyDescent="0.25">
      <c r="D444" s="101"/>
      <c r="E444" s="102"/>
      <c r="F444" s="102"/>
      <c r="G444" s="102"/>
      <c r="H444" s="102"/>
      <c r="I444" s="102"/>
      <c r="J444" s="102"/>
      <c r="K444" s="102"/>
      <c r="L444" s="102"/>
      <c r="M444" s="102"/>
      <c r="N444" s="102"/>
      <c r="O444" s="102"/>
    </row>
    <row r="445" spans="4:15" x14ac:dyDescent="0.25">
      <c r="D445" s="101"/>
      <c r="E445" s="102"/>
      <c r="F445" s="102"/>
      <c r="G445" s="102"/>
      <c r="H445" s="102"/>
      <c r="I445" s="102"/>
      <c r="J445" s="102"/>
      <c r="K445" s="102"/>
      <c r="L445" s="102"/>
      <c r="M445" s="102"/>
      <c r="N445" s="102"/>
      <c r="O445" s="102"/>
    </row>
    <row r="446" spans="4:15" x14ac:dyDescent="0.25">
      <c r="D446" s="101"/>
      <c r="E446" s="102"/>
      <c r="F446" s="102"/>
      <c r="G446" s="102"/>
      <c r="H446" s="102"/>
      <c r="I446" s="102"/>
      <c r="J446" s="102"/>
      <c r="K446" s="102"/>
      <c r="L446" s="102"/>
      <c r="M446" s="102"/>
      <c r="N446" s="102"/>
      <c r="O446" s="102"/>
    </row>
    <row r="447" spans="4:15" x14ac:dyDescent="0.25">
      <c r="D447" s="101"/>
      <c r="E447" s="102"/>
      <c r="F447" s="102"/>
      <c r="G447" s="102"/>
      <c r="H447" s="102"/>
      <c r="I447" s="102"/>
      <c r="J447" s="102"/>
      <c r="K447" s="102"/>
      <c r="L447" s="102"/>
      <c r="M447" s="102"/>
      <c r="N447" s="102"/>
      <c r="O447" s="102"/>
    </row>
    <row r="448" spans="4:15" x14ac:dyDescent="0.25">
      <c r="D448" s="101"/>
      <c r="E448" s="102"/>
      <c r="F448" s="102"/>
      <c r="G448" s="102"/>
      <c r="H448" s="102"/>
      <c r="I448" s="102"/>
      <c r="J448" s="102"/>
      <c r="K448" s="102"/>
      <c r="L448" s="102"/>
      <c r="M448" s="102"/>
      <c r="N448" s="102"/>
      <c r="O448" s="102"/>
    </row>
    <row r="449" spans="4:15" x14ac:dyDescent="0.25">
      <c r="D449" s="101"/>
      <c r="E449" s="102"/>
      <c r="F449" s="102"/>
      <c r="G449" s="102"/>
      <c r="H449" s="102"/>
      <c r="I449" s="102"/>
      <c r="J449" s="102"/>
      <c r="K449" s="102"/>
      <c r="L449" s="102"/>
      <c r="M449" s="102"/>
      <c r="N449" s="102"/>
      <c r="O449" s="102"/>
    </row>
    <row r="450" spans="4:15" x14ac:dyDescent="0.25">
      <c r="D450" s="101"/>
      <c r="E450" s="102"/>
      <c r="F450" s="102"/>
      <c r="G450" s="102"/>
      <c r="H450" s="102"/>
      <c r="I450" s="102"/>
      <c r="J450" s="102"/>
      <c r="K450" s="102"/>
      <c r="L450" s="102"/>
      <c r="M450" s="102"/>
      <c r="N450" s="102"/>
      <c r="O450" s="102"/>
    </row>
    <row r="451" spans="4:15" x14ac:dyDescent="0.25">
      <c r="D451" s="101"/>
      <c r="E451" s="102"/>
      <c r="F451" s="102"/>
      <c r="G451" s="102"/>
      <c r="H451" s="102"/>
      <c r="I451" s="102"/>
      <c r="J451" s="102"/>
      <c r="K451" s="102"/>
      <c r="L451" s="102"/>
      <c r="M451" s="102"/>
      <c r="N451" s="102"/>
      <c r="O451" s="102"/>
    </row>
    <row r="452" spans="4:15" x14ac:dyDescent="0.25">
      <c r="D452" s="101"/>
      <c r="E452" s="102"/>
      <c r="F452" s="102"/>
      <c r="G452" s="102"/>
      <c r="H452" s="102"/>
      <c r="I452" s="102"/>
      <c r="J452" s="102"/>
      <c r="K452" s="102"/>
      <c r="L452" s="102"/>
      <c r="M452" s="102"/>
      <c r="N452" s="102"/>
      <c r="O452" s="102"/>
    </row>
    <row r="453" spans="4:15" x14ac:dyDescent="0.25">
      <c r="D453" s="101"/>
      <c r="E453" s="102"/>
      <c r="F453" s="102"/>
      <c r="G453" s="102"/>
      <c r="H453" s="102"/>
      <c r="I453" s="102"/>
      <c r="J453" s="102"/>
      <c r="K453" s="102"/>
      <c r="L453" s="102"/>
      <c r="M453" s="102"/>
      <c r="N453" s="102"/>
      <c r="O453" s="102"/>
    </row>
    <row r="454" spans="4:15" x14ac:dyDescent="0.25">
      <c r="D454" s="101"/>
      <c r="E454" s="102"/>
      <c r="F454" s="102"/>
      <c r="G454" s="102"/>
      <c r="H454" s="102"/>
      <c r="I454" s="102"/>
      <c r="J454" s="102"/>
      <c r="K454" s="102"/>
      <c r="L454" s="102"/>
      <c r="M454" s="102"/>
      <c r="N454" s="102"/>
      <c r="O454" s="102"/>
    </row>
    <row r="455" spans="4:15" x14ac:dyDescent="0.25">
      <c r="D455" s="101"/>
      <c r="E455" s="102"/>
      <c r="F455" s="102"/>
      <c r="G455" s="102"/>
      <c r="H455" s="102"/>
      <c r="I455" s="102"/>
      <c r="J455" s="102"/>
      <c r="K455" s="102"/>
      <c r="L455" s="102"/>
      <c r="M455" s="102"/>
      <c r="N455" s="102"/>
      <c r="O455" s="102"/>
    </row>
    <row r="456" spans="4:15" x14ac:dyDescent="0.25">
      <c r="D456" s="101"/>
      <c r="E456" s="102"/>
      <c r="F456" s="102"/>
      <c r="G456" s="102"/>
      <c r="H456" s="102"/>
      <c r="I456" s="102"/>
      <c r="J456" s="102"/>
      <c r="K456" s="102"/>
      <c r="L456" s="102"/>
      <c r="M456" s="102"/>
      <c r="N456" s="102"/>
      <c r="O456" s="102"/>
    </row>
    <row r="457" spans="4:15" x14ac:dyDescent="0.25">
      <c r="D457" s="101"/>
      <c r="E457" s="102"/>
      <c r="F457" s="102"/>
      <c r="G457" s="102"/>
      <c r="H457" s="102"/>
      <c r="I457" s="102"/>
      <c r="J457" s="102"/>
      <c r="K457" s="102"/>
      <c r="L457" s="102"/>
      <c r="M457" s="102"/>
      <c r="N457" s="102"/>
      <c r="O457" s="102"/>
    </row>
    <row r="458" spans="4:15" x14ac:dyDescent="0.25">
      <c r="D458" s="101"/>
      <c r="E458" s="102"/>
      <c r="F458" s="102"/>
      <c r="G458" s="102"/>
      <c r="H458" s="102"/>
      <c r="I458" s="102"/>
      <c r="J458" s="102"/>
      <c r="K458" s="102"/>
      <c r="L458" s="102"/>
      <c r="M458" s="102"/>
      <c r="N458" s="102"/>
      <c r="O458" s="102"/>
    </row>
    <row r="459" spans="4:15" x14ac:dyDescent="0.25">
      <c r="D459" s="101"/>
      <c r="E459" s="102"/>
      <c r="F459" s="102"/>
      <c r="G459" s="102"/>
      <c r="H459" s="102"/>
      <c r="I459" s="102"/>
      <c r="J459" s="102"/>
      <c r="K459" s="102"/>
      <c r="L459" s="102"/>
      <c r="M459" s="102"/>
      <c r="N459" s="102"/>
      <c r="O459" s="102"/>
    </row>
    <row r="460" spans="4:15" x14ac:dyDescent="0.25">
      <c r="D460" s="101"/>
      <c r="E460" s="102"/>
      <c r="F460" s="102"/>
      <c r="G460" s="102"/>
      <c r="H460" s="102"/>
      <c r="I460" s="102"/>
      <c r="J460" s="102"/>
      <c r="K460" s="102"/>
      <c r="L460" s="102"/>
      <c r="M460" s="102"/>
      <c r="N460" s="102"/>
      <c r="O460" s="102"/>
    </row>
    <row r="461" spans="4:15" x14ac:dyDescent="0.25">
      <c r="D461" s="101"/>
      <c r="E461" s="102"/>
      <c r="F461" s="102"/>
      <c r="G461" s="102"/>
      <c r="H461" s="102"/>
      <c r="I461" s="102"/>
      <c r="J461" s="102"/>
      <c r="K461" s="102"/>
      <c r="L461" s="102"/>
      <c r="M461" s="102"/>
      <c r="N461" s="102"/>
      <c r="O461" s="102"/>
    </row>
    <row r="462" spans="4:15" x14ac:dyDescent="0.25">
      <c r="D462" s="101"/>
      <c r="E462" s="102"/>
      <c r="F462" s="102"/>
      <c r="G462" s="102"/>
      <c r="H462" s="102"/>
      <c r="I462" s="102"/>
      <c r="J462" s="102"/>
      <c r="K462" s="102"/>
      <c r="L462" s="102"/>
      <c r="M462" s="102"/>
      <c r="N462" s="102"/>
      <c r="O462" s="102"/>
    </row>
    <row r="463" spans="4:15" x14ac:dyDescent="0.25">
      <c r="D463" s="101"/>
      <c r="E463" s="102"/>
      <c r="F463" s="102"/>
      <c r="G463" s="102"/>
      <c r="H463" s="102"/>
      <c r="I463" s="102"/>
      <c r="J463" s="102"/>
      <c r="K463" s="102"/>
      <c r="L463" s="102"/>
      <c r="M463" s="102"/>
      <c r="N463" s="102"/>
      <c r="O463" s="102"/>
    </row>
    <row r="464" spans="4:15" x14ac:dyDescent="0.25">
      <c r="D464" s="101"/>
      <c r="E464" s="102"/>
      <c r="F464" s="102"/>
      <c r="G464" s="102"/>
      <c r="H464" s="102"/>
      <c r="I464" s="102"/>
      <c r="J464" s="102"/>
      <c r="K464" s="102"/>
      <c r="L464" s="102"/>
      <c r="M464" s="102"/>
      <c r="N464" s="102"/>
      <c r="O464" s="102"/>
    </row>
    <row r="465" spans="4:15" x14ac:dyDescent="0.25">
      <c r="D465" s="101"/>
      <c r="E465" s="102"/>
      <c r="F465" s="102"/>
      <c r="G465" s="102"/>
      <c r="H465" s="102"/>
      <c r="I465" s="102"/>
      <c r="J465" s="102"/>
      <c r="K465" s="102"/>
      <c r="L465" s="102"/>
      <c r="M465" s="102"/>
      <c r="N465" s="102"/>
      <c r="O465" s="102"/>
    </row>
    <row r="466" spans="4:15" x14ac:dyDescent="0.25">
      <c r="D466" s="101"/>
      <c r="E466" s="102"/>
      <c r="F466" s="102"/>
      <c r="G466" s="102"/>
      <c r="H466" s="102"/>
      <c r="I466" s="102"/>
      <c r="J466" s="102"/>
      <c r="K466" s="102"/>
      <c r="L466" s="102"/>
      <c r="M466" s="102"/>
      <c r="N466" s="102"/>
      <c r="O466" s="102"/>
    </row>
    <row r="467" spans="4:15" x14ac:dyDescent="0.25">
      <c r="D467" s="101"/>
      <c r="E467" s="102"/>
      <c r="F467" s="102"/>
      <c r="G467" s="102"/>
      <c r="H467" s="102"/>
      <c r="I467" s="102"/>
      <c r="J467" s="102"/>
      <c r="K467" s="102"/>
      <c r="L467" s="102"/>
      <c r="M467" s="102"/>
      <c r="N467" s="102"/>
      <c r="O467" s="102"/>
    </row>
    <row r="468" spans="4:15" x14ac:dyDescent="0.25">
      <c r="D468" s="101"/>
      <c r="E468" s="102"/>
      <c r="F468" s="102"/>
      <c r="G468" s="102"/>
      <c r="H468" s="102"/>
      <c r="I468" s="102"/>
      <c r="J468" s="102"/>
      <c r="K468" s="102"/>
      <c r="L468" s="102"/>
      <c r="M468" s="102"/>
      <c r="N468" s="102"/>
      <c r="O468" s="102"/>
    </row>
    <row r="469" spans="4:15" x14ac:dyDescent="0.25">
      <c r="D469" s="101"/>
      <c r="E469" s="102"/>
      <c r="F469" s="102"/>
      <c r="G469" s="102"/>
      <c r="H469" s="102"/>
      <c r="I469" s="102"/>
      <c r="J469" s="102"/>
      <c r="K469" s="102"/>
      <c r="L469" s="102"/>
      <c r="M469" s="102"/>
      <c r="N469" s="102"/>
      <c r="O469" s="102"/>
    </row>
    <row r="470" spans="4:15" x14ac:dyDescent="0.25">
      <c r="D470" s="101"/>
      <c r="E470" s="102"/>
      <c r="F470" s="102"/>
      <c r="G470" s="102"/>
      <c r="H470" s="102"/>
      <c r="I470" s="102"/>
      <c r="J470" s="102"/>
      <c r="K470" s="102"/>
      <c r="L470" s="102"/>
      <c r="M470" s="102"/>
      <c r="N470" s="102"/>
      <c r="O470" s="102"/>
    </row>
    <row r="471" spans="4:15" x14ac:dyDescent="0.25">
      <c r="D471" s="101"/>
      <c r="E471" s="102"/>
      <c r="F471" s="102"/>
      <c r="G471" s="102"/>
      <c r="H471" s="102"/>
      <c r="I471" s="102"/>
      <c r="J471" s="102"/>
      <c r="K471" s="102"/>
      <c r="L471" s="102"/>
      <c r="M471" s="102"/>
      <c r="N471" s="102"/>
      <c r="O471" s="102"/>
    </row>
    <row r="472" spans="4:15" x14ac:dyDescent="0.25">
      <c r="D472" s="101"/>
      <c r="E472" s="102"/>
      <c r="F472" s="102"/>
      <c r="G472" s="102"/>
      <c r="H472" s="102"/>
      <c r="I472" s="102"/>
      <c r="J472" s="102"/>
      <c r="K472" s="102"/>
      <c r="L472" s="102"/>
      <c r="M472" s="102"/>
      <c r="N472" s="102"/>
      <c r="O472" s="102"/>
    </row>
    <row r="473" spans="4:15" x14ac:dyDescent="0.25">
      <c r="D473" s="101"/>
      <c r="E473" s="102"/>
      <c r="F473" s="102"/>
      <c r="G473" s="102"/>
      <c r="H473" s="102"/>
      <c r="I473" s="102"/>
      <c r="J473" s="102"/>
      <c r="K473" s="102"/>
      <c r="L473" s="102"/>
      <c r="M473" s="102"/>
      <c r="N473" s="102"/>
      <c r="O473" s="102"/>
    </row>
    <row r="474" spans="4:15" x14ac:dyDescent="0.25">
      <c r="D474" s="101"/>
      <c r="E474" s="102"/>
      <c r="F474" s="102"/>
      <c r="G474" s="102"/>
      <c r="H474" s="102"/>
      <c r="I474" s="102"/>
      <c r="J474" s="102"/>
      <c r="K474" s="102"/>
      <c r="L474" s="102"/>
      <c r="M474" s="102"/>
      <c r="N474" s="102"/>
      <c r="O474" s="102"/>
    </row>
    <row r="475" spans="4:15" x14ac:dyDescent="0.25">
      <c r="D475" s="101"/>
      <c r="E475" s="102"/>
      <c r="F475" s="102"/>
      <c r="G475" s="102"/>
      <c r="H475" s="102"/>
      <c r="I475" s="102"/>
      <c r="J475" s="102"/>
      <c r="K475" s="102"/>
      <c r="L475" s="102"/>
      <c r="M475" s="102"/>
      <c r="N475" s="102"/>
      <c r="O475" s="102"/>
    </row>
    <row r="476" spans="4:15" x14ac:dyDescent="0.25">
      <c r="D476" s="101"/>
      <c r="E476" s="102"/>
      <c r="F476" s="102"/>
      <c r="G476" s="102"/>
      <c r="H476" s="102"/>
      <c r="I476" s="102"/>
      <c r="J476" s="102"/>
      <c r="K476" s="102"/>
      <c r="L476" s="102"/>
      <c r="M476" s="102"/>
      <c r="N476" s="102"/>
      <c r="O476" s="102"/>
    </row>
    <row r="477" spans="4:15" x14ac:dyDescent="0.25">
      <c r="D477" s="101"/>
      <c r="E477" s="102"/>
      <c r="F477" s="102"/>
      <c r="G477" s="102"/>
      <c r="H477" s="102"/>
      <c r="I477" s="102"/>
      <c r="J477" s="102"/>
      <c r="K477" s="102"/>
      <c r="L477" s="102"/>
      <c r="M477" s="102"/>
      <c r="N477" s="102"/>
      <c r="O477" s="102"/>
    </row>
    <row r="478" spans="4:15" x14ac:dyDescent="0.25">
      <c r="D478" s="101"/>
      <c r="E478" s="102"/>
      <c r="F478" s="102"/>
      <c r="G478" s="102"/>
      <c r="H478" s="102"/>
      <c r="I478" s="102"/>
      <c r="J478" s="102"/>
      <c r="K478" s="102"/>
      <c r="L478" s="102"/>
      <c r="M478" s="102"/>
      <c r="N478" s="102"/>
      <c r="O478" s="102"/>
    </row>
    <row r="479" spans="4:15" x14ac:dyDescent="0.25">
      <c r="D479" s="101"/>
      <c r="E479" s="102"/>
      <c r="F479" s="102"/>
      <c r="G479" s="102"/>
      <c r="H479" s="102"/>
      <c r="I479" s="102"/>
      <c r="J479" s="102"/>
      <c r="K479" s="102"/>
      <c r="L479" s="102"/>
      <c r="M479" s="102"/>
      <c r="N479" s="102"/>
      <c r="O479" s="102"/>
    </row>
    <row r="480" spans="4:15" x14ac:dyDescent="0.25">
      <c r="D480" s="101"/>
      <c r="E480" s="102"/>
      <c r="F480" s="102"/>
      <c r="G480" s="102"/>
      <c r="H480" s="102"/>
      <c r="I480" s="102"/>
      <c r="J480" s="102"/>
      <c r="K480" s="102"/>
      <c r="L480" s="102"/>
      <c r="M480" s="102"/>
      <c r="N480" s="102"/>
      <c r="O480" s="102"/>
    </row>
    <row r="481" spans="4:15" x14ac:dyDescent="0.25">
      <c r="D481" s="101"/>
      <c r="E481" s="102"/>
      <c r="F481" s="102"/>
      <c r="G481" s="102"/>
      <c r="H481" s="102"/>
      <c r="I481" s="102"/>
      <c r="J481" s="102"/>
      <c r="K481" s="102"/>
      <c r="L481" s="102"/>
      <c r="M481" s="102"/>
      <c r="N481" s="102"/>
      <c r="O481" s="102"/>
    </row>
    <row r="482" spans="4:15" x14ac:dyDescent="0.25">
      <c r="D482" s="101"/>
      <c r="E482" s="102"/>
      <c r="F482" s="102"/>
      <c r="G482" s="102"/>
      <c r="H482" s="102"/>
      <c r="I482" s="102"/>
      <c r="J482" s="102"/>
      <c r="K482" s="102"/>
      <c r="L482" s="102"/>
      <c r="M482" s="102"/>
      <c r="N482" s="102"/>
      <c r="O482" s="102"/>
    </row>
    <row r="483" spans="4:15" x14ac:dyDescent="0.25">
      <c r="D483" s="101"/>
      <c r="E483" s="102"/>
      <c r="F483" s="102"/>
      <c r="G483" s="102"/>
      <c r="H483" s="102"/>
      <c r="I483" s="102"/>
      <c r="J483" s="102"/>
      <c r="K483" s="102"/>
      <c r="L483" s="102"/>
      <c r="M483" s="102"/>
      <c r="N483" s="102"/>
      <c r="O483" s="102"/>
    </row>
    <row r="484" spans="4:15" x14ac:dyDescent="0.25">
      <c r="D484" s="101"/>
      <c r="E484" s="102"/>
      <c r="F484" s="102"/>
      <c r="G484" s="102"/>
      <c r="H484" s="102"/>
      <c r="I484" s="102"/>
      <c r="J484" s="102"/>
      <c r="K484" s="102"/>
      <c r="L484" s="102"/>
      <c r="M484" s="102"/>
      <c r="N484" s="102"/>
      <c r="O484" s="102"/>
    </row>
    <row r="485" spans="4:15" x14ac:dyDescent="0.25">
      <c r="D485" s="101"/>
      <c r="E485" s="102"/>
      <c r="F485" s="102"/>
      <c r="G485" s="102"/>
      <c r="H485" s="102"/>
      <c r="I485" s="102"/>
      <c r="J485" s="102"/>
      <c r="K485" s="102"/>
      <c r="L485" s="102"/>
      <c r="M485" s="102"/>
      <c r="N485" s="102"/>
      <c r="O485" s="102"/>
    </row>
    <row r="486" spans="4:15" x14ac:dyDescent="0.25">
      <c r="D486" s="101"/>
      <c r="E486" s="102"/>
      <c r="F486" s="102"/>
      <c r="G486" s="102"/>
      <c r="H486" s="102"/>
      <c r="I486" s="102"/>
      <c r="J486" s="102"/>
      <c r="K486" s="102"/>
      <c r="L486" s="102"/>
      <c r="M486" s="102"/>
      <c r="N486" s="102"/>
      <c r="O486" s="102"/>
    </row>
    <row r="487" spans="4:15" x14ac:dyDescent="0.25">
      <c r="D487" s="101"/>
      <c r="E487" s="102"/>
      <c r="F487" s="102"/>
      <c r="G487" s="102"/>
      <c r="H487" s="102"/>
      <c r="I487" s="102"/>
      <c r="J487" s="102"/>
      <c r="K487" s="102"/>
      <c r="L487" s="102"/>
      <c r="M487" s="102"/>
      <c r="N487" s="102"/>
      <c r="O487" s="102"/>
    </row>
    <row r="488" spans="4:15" x14ac:dyDescent="0.25">
      <c r="D488" s="101"/>
      <c r="E488" s="102"/>
      <c r="F488" s="102"/>
      <c r="G488" s="102"/>
      <c r="H488" s="102"/>
      <c r="I488" s="102"/>
      <c r="J488" s="102"/>
      <c r="K488" s="102"/>
      <c r="L488" s="102"/>
      <c r="M488" s="102"/>
      <c r="N488" s="102"/>
      <c r="O488" s="102"/>
    </row>
    <row r="489" spans="4:15" x14ac:dyDescent="0.25">
      <c r="D489" s="101"/>
      <c r="E489" s="102"/>
      <c r="F489" s="102"/>
      <c r="G489" s="102"/>
      <c r="H489" s="102"/>
      <c r="I489" s="102"/>
      <c r="J489" s="102"/>
      <c r="K489" s="102"/>
      <c r="L489" s="102"/>
      <c r="M489" s="102"/>
      <c r="N489" s="102"/>
      <c r="O489" s="102"/>
    </row>
    <row r="490" spans="4:15" x14ac:dyDescent="0.25">
      <c r="D490" s="101"/>
      <c r="E490" s="102"/>
      <c r="F490" s="102"/>
      <c r="G490" s="102"/>
      <c r="H490" s="102"/>
      <c r="I490" s="102"/>
      <c r="J490" s="102"/>
      <c r="K490" s="102"/>
      <c r="L490" s="102"/>
      <c r="M490" s="102"/>
      <c r="N490" s="102"/>
      <c r="O490" s="102"/>
    </row>
    <row r="491" spans="4:15" x14ac:dyDescent="0.25">
      <c r="D491" s="101"/>
      <c r="E491" s="102"/>
      <c r="F491" s="102"/>
      <c r="G491" s="102"/>
      <c r="H491" s="102"/>
      <c r="I491" s="102"/>
      <c r="J491" s="102"/>
      <c r="K491" s="102"/>
      <c r="L491" s="102"/>
      <c r="M491" s="102"/>
      <c r="N491" s="102"/>
      <c r="O491" s="102"/>
    </row>
    <row r="492" spans="4:15" x14ac:dyDescent="0.25">
      <c r="D492" s="101"/>
      <c r="E492" s="102"/>
      <c r="F492" s="102"/>
      <c r="G492" s="102"/>
      <c r="H492" s="102"/>
      <c r="I492" s="102"/>
      <c r="J492" s="102"/>
      <c r="K492" s="102"/>
      <c r="L492" s="102"/>
      <c r="M492" s="102"/>
      <c r="N492" s="102"/>
      <c r="O492" s="102"/>
    </row>
    <row r="493" spans="4:15" x14ac:dyDescent="0.25">
      <c r="D493" s="101"/>
      <c r="E493" s="102"/>
      <c r="F493" s="102"/>
      <c r="G493" s="102"/>
      <c r="H493" s="102"/>
      <c r="I493" s="102"/>
      <c r="J493" s="102"/>
      <c r="K493" s="102"/>
      <c r="L493" s="102"/>
      <c r="M493" s="102"/>
      <c r="N493" s="102"/>
      <c r="O493" s="102"/>
    </row>
    <row r="494" spans="4:15" x14ac:dyDescent="0.25">
      <c r="D494" s="101"/>
      <c r="E494" s="102"/>
      <c r="F494" s="102"/>
      <c r="G494" s="102"/>
      <c r="H494" s="102"/>
      <c r="I494" s="102"/>
      <c r="J494" s="102"/>
      <c r="K494" s="102"/>
      <c r="L494" s="102"/>
      <c r="M494" s="102"/>
      <c r="N494" s="102"/>
      <c r="O494" s="102"/>
    </row>
    <row r="495" spans="4:15" x14ac:dyDescent="0.25">
      <c r="D495" s="101"/>
      <c r="E495" s="102"/>
      <c r="F495" s="102"/>
      <c r="G495" s="102"/>
      <c r="H495" s="102"/>
      <c r="I495" s="102"/>
      <c r="J495" s="102"/>
      <c r="K495" s="102"/>
      <c r="L495" s="102"/>
      <c r="M495" s="102"/>
      <c r="N495" s="102"/>
      <c r="O495" s="102"/>
    </row>
    <row r="496" spans="4:15" x14ac:dyDescent="0.25">
      <c r="D496" s="101"/>
      <c r="E496" s="102"/>
      <c r="F496" s="102"/>
      <c r="G496" s="102"/>
      <c r="H496" s="102"/>
      <c r="I496" s="102"/>
      <c r="J496" s="102"/>
      <c r="K496" s="102"/>
      <c r="L496" s="102"/>
      <c r="M496" s="102"/>
      <c r="N496" s="102"/>
      <c r="O496" s="102"/>
    </row>
    <row r="497" spans="4:15" x14ac:dyDescent="0.25">
      <c r="D497" s="101"/>
      <c r="E497" s="102"/>
      <c r="F497" s="102"/>
      <c r="G497" s="102"/>
      <c r="H497" s="102"/>
      <c r="I497" s="102"/>
      <c r="J497" s="102"/>
      <c r="K497" s="102"/>
      <c r="L497" s="102"/>
      <c r="M497" s="102"/>
      <c r="N497" s="102"/>
      <c r="O497" s="102"/>
    </row>
    <row r="498" spans="4:15" x14ac:dyDescent="0.25">
      <c r="D498" s="101"/>
      <c r="E498" s="102"/>
      <c r="F498" s="102"/>
      <c r="G498" s="102"/>
      <c r="H498" s="102"/>
      <c r="I498" s="102"/>
      <c r="J498" s="102"/>
      <c r="K498" s="102"/>
      <c r="L498" s="102"/>
      <c r="M498" s="102"/>
      <c r="N498" s="102"/>
      <c r="O498" s="102"/>
    </row>
    <row r="499" spans="4:15" x14ac:dyDescent="0.25">
      <c r="D499" s="101"/>
      <c r="E499" s="102"/>
      <c r="F499" s="102"/>
      <c r="G499" s="102"/>
      <c r="H499" s="102"/>
      <c r="I499" s="102"/>
      <c r="J499" s="102"/>
      <c r="K499" s="102"/>
      <c r="L499" s="102"/>
      <c r="M499" s="102"/>
      <c r="N499" s="102"/>
      <c r="O499" s="102"/>
    </row>
    <row r="500" spans="4:15" x14ac:dyDescent="0.25">
      <c r="D500" s="101"/>
      <c r="E500" s="102"/>
      <c r="F500" s="102"/>
      <c r="G500" s="102"/>
      <c r="H500" s="102"/>
      <c r="I500" s="102"/>
      <c r="J500" s="102"/>
      <c r="K500" s="102"/>
      <c r="L500" s="102"/>
      <c r="M500" s="102"/>
      <c r="N500" s="102"/>
      <c r="O500" s="102"/>
    </row>
    <row r="501" spans="4:15" x14ac:dyDescent="0.25">
      <c r="D501" s="101"/>
      <c r="E501" s="102"/>
      <c r="F501" s="102"/>
      <c r="G501" s="102"/>
      <c r="H501" s="102"/>
      <c r="I501" s="102"/>
      <c r="J501" s="102"/>
      <c r="K501" s="102"/>
      <c r="L501" s="102"/>
      <c r="M501" s="102"/>
      <c r="N501" s="102"/>
      <c r="O501" s="102"/>
    </row>
    <row r="502" spans="4:15" x14ac:dyDescent="0.25">
      <c r="D502" s="101"/>
      <c r="E502" s="102"/>
      <c r="F502" s="102"/>
      <c r="G502" s="102"/>
      <c r="H502" s="102"/>
      <c r="I502" s="102"/>
      <c r="J502" s="102"/>
      <c r="K502" s="102"/>
      <c r="L502" s="102"/>
      <c r="M502" s="102"/>
      <c r="N502" s="102"/>
      <c r="O502" s="102"/>
    </row>
    <row r="503" spans="4:15" x14ac:dyDescent="0.25">
      <c r="D503" s="101"/>
      <c r="E503" s="102"/>
      <c r="F503" s="102"/>
      <c r="G503" s="102"/>
      <c r="H503" s="102"/>
      <c r="I503" s="102"/>
      <c r="J503" s="102"/>
      <c r="K503" s="102"/>
      <c r="L503" s="102"/>
      <c r="M503" s="102"/>
      <c r="N503" s="102"/>
      <c r="O503" s="102"/>
    </row>
    <row r="504" spans="4:15" x14ac:dyDescent="0.25">
      <c r="D504" s="101"/>
      <c r="E504" s="102"/>
      <c r="F504" s="102"/>
      <c r="G504" s="102"/>
      <c r="H504" s="102"/>
      <c r="I504" s="102"/>
      <c r="J504" s="102"/>
      <c r="K504" s="102"/>
      <c r="L504" s="102"/>
      <c r="M504" s="102"/>
      <c r="N504" s="102"/>
      <c r="O504" s="102"/>
    </row>
    <row r="505" spans="4:15" x14ac:dyDescent="0.25">
      <c r="D505" s="101"/>
      <c r="E505" s="102"/>
      <c r="F505" s="102"/>
      <c r="G505" s="102"/>
      <c r="H505" s="102"/>
      <c r="I505" s="102"/>
      <c r="J505" s="102"/>
      <c r="K505" s="102"/>
      <c r="L505" s="102"/>
      <c r="M505" s="102"/>
      <c r="N505" s="102"/>
      <c r="O505" s="102"/>
    </row>
    <row r="506" spans="4:15" x14ac:dyDescent="0.25">
      <c r="D506" s="101"/>
      <c r="E506" s="102"/>
      <c r="F506" s="102"/>
      <c r="G506" s="102"/>
      <c r="H506" s="102"/>
      <c r="I506" s="102"/>
      <c r="J506" s="102"/>
      <c r="K506" s="102"/>
      <c r="L506" s="102"/>
      <c r="M506" s="102"/>
      <c r="N506" s="102"/>
      <c r="O506" s="102"/>
    </row>
    <row r="507" spans="4:15" x14ac:dyDescent="0.25">
      <c r="D507" s="101"/>
      <c r="E507" s="102"/>
      <c r="F507" s="102"/>
      <c r="G507" s="102"/>
      <c r="H507" s="102"/>
      <c r="I507" s="102"/>
      <c r="J507" s="102"/>
      <c r="K507" s="102"/>
      <c r="L507" s="102"/>
      <c r="M507" s="102"/>
      <c r="N507" s="102"/>
      <c r="O507" s="102"/>
    </row>
    <row r="508" spans="4:15" x14ac:dyDescent="0.25">
      <c r="D508" s="101"/>
      <c r="E508" s="102"/>
      <c r="F508" s="102"/>
      <c r="G508" s="102"/>
      <c r="H508" s="102"/>
      <c r="I508" s="102"/>
      <c r="J508" s="102"/>
      <c r="K508" s="102"/>
      <c r="L508" s="102"/>
      <c r="M508" s="102"/>
      <c r="N508" s="102"/>
      <c r="O508" s="102"/>
    </row>
    <row r="509" spans="4:15" x14ac:dyDescent="0.25">
      <c r="D509" s="101"/>
      <c r="E509" s="102"/>
      <c r="F509" s="102"/>
      <c r="G509" s="102"/>
      <c r="H509" s="102"/>
      <c r="I509" s="102"/>
      <c r="J509" s="102"/>
      <c r="K509" s="102"/>
      <c r="L509" s="102"/>
      <c r="M509" s="102"/>
      <c r="N509" s="102"/>
      <c r="O509" s="102"/>
    </row>
    <row r="510" spans="4:15" x14ac:dyDescent="0.25">
      <c r="D510" s="101"/>
      <c r="E510" s="102"/>
      <c r="F510" s="102"/>
      <c r="G510" s="102"/>
      <c r="H510" s="102"/>
      <c r="I510" s="102"/>
      <c r="J510" s="102"/>
      <c r="K510" s="102"/>
      <c r="L510" s="102"/>
      <c r="M510" s="102"/>
      <c r="N510" s="102"/>
      <c r="O510" s="102"/>
    </row>
    <row r="511" spans="4:15" x14ac:dyDescent="0.25">
      <c r="D511" s="101"/>
      <c r="E511" s="102"/>
      <c r="F511" s="102"/>
      <c r="G511" s="102"/>
      <c r="H511" s="102"/>
      <c r="I511" s="102"/>
      <c r="J511" s="102"/>
      <c r="K511" s="102"/>
      <c r="L511" s="102"/>
      <c r="M511" s="102"/>
      <c r="N511" s="102"/>
      <c r="O511" s="102"/>
    </row>
    <row r="512" spans="4:15" x14ac:dyDescent="0.25">
      <c r="D512" s="101"/>
      <c r="E512" s="102"/>
      <c r="F512" s="102"/>
      <c r="G512" s="102"/>
      <c r="H512" s="102"/>
      <c r="I512" s="102"/>
      <c r="J512" s="102"/>
      <c r="K512" s="102"/>
      <c r="L512" s="102"/>
      <c r="M512" s="102"/>
      <c r="N512" s="102"/>
      <c r="O512" s="102"/>
    </row>
    <row r="513" spans="4:15" x14ac:dyDescent="0.25">
      <c r="D513" s="101"/>
      <c r="E513" s="102"/>
      <c r="F513" s="102"/>
      <c r="G513" s="102"/>
      <c r="H513" s="102"/>
      <c r="I513" s="102"/>
      <c r="J513" s="102"/>
      <c r="K513" s="102"/>
      <c r="L513" s="102"/>
      <c r="M513" s="102"/>
      <c r="N513" s="102"/>
      <c r="O513" s="102"/>
    </row>
    <row r="514" spans="4:15" x14ac:dyDescent="0.25">
      <c r="D514" s="101"/>
      <c r="E514" s="102"/>
      <c r="F514" s="102"/>
      <c r="G514" s="102"/>
      <c r="H514" s="102"/>
      <c r="I514" s="102"/>
      <c r="J514" s="102"/>
      <c r="K514" s="102"/>
      <c r="L514" s="102"/>
      <c r="M514" s="102"/>
      <c r="N514" s="102"/>
      <c r="O514" s="102"/>
    </row>
    <row r="515" spans="4:15" x14ac:dyDescent="0.25">
      <c r="D515" s="101"/>
      <c r="E515" s="102"/>
      <c r="F515" s="102"/>
      <c r="G515" s="102"/>
      <c r="H515" s="102"/>
      <c r="I515" s="102"/>
      <c r="J515" s="102"/>
      <c r="K515" s="102"/>
      <c r="L515" s="102"/>
      <c r="M515" s="102"/>
      <c r="N515" s="102"/>
      <c r="O515" s="102"/>
    </row>
    <row r="516" spans="4:15" x14ac:dyDescent="0.25">
      <c r="D516" s="101"/>
      <c r="E516" s="102"/>
      <c r="F516" s="102"/>
      <c r="G516" s="102"/>
      <c r="H516" s="102"/>
      <c r="I516" s="102"/>
      <c r="J516" s="102"/>
      <c r="K516" s="102"/>
      <c r="L516" s="102"/>
      <c r="M516" s="102"/>
      <c r="N516" s="102"/>
      <c r="O516" s="102"/>
    </row>
    <row r="517" spans="4:15" x14ac:dyDescent="0.25">
      <c r="D517" s="101"/>
      <c r="E517" s="102"/>
      <c r="F517" s="102"/>
      <c r="G517" s="102"/>
      <c r="H517" s="102"/>
      <c r="I517" s="102"/>
      <c r="J517" s="102"/>
      <c r="K517" s="102"/>
      <c r="L517" s="102"/>
      <c r="M517" s="102"/>
      <c r="N517" s="102"/>
      <c r="O517" s="102"/>
    </row>
    <row r="518" spans="4:15" x14ac:dyDescent="0.25">
      <c r="D518" s="101"/>
      <c r="E518" s="102"/>
      <c r="F518" s="102"/>
      <c r="G518" s="102"/>
      <c r="H518" s="102"/>
      <c r="I518" s="102"/>
      <c r="J518" s="102"/>
      <c r="K518" s="102"/>
      <c r="L518" s="102"/>
      <c r="M518" s="102"/>
      <c r="N518" s="102"/>
      <c r="O518" s="102"/>
    </row>
    <row r="519" spans="4:15" x14ac:dyDescent="0.25">
      <c r="D519" s="101"/>
      <c r="E519" s="102"/>
      <c r="F519" s="102"/>
      <c r="G519" s="102"/>
      <c r="H519" s="102"/>
      <c r="I519" s="102"/>
      <c r="J519" s="102"/>
      <c r="K519" s="102"/>
      <c r="L519" s="102"/>
      <c r="M519" s="102"/>
      <c r="N519" s="102"/>
      <c r="O519" s="102"/>
    </row>
    <row r="520" spans="4:15" x14ac:dyDescent="0.25">
      <c r="D520" s="101"/>
      <c r="E520" s="102"/>
      <c r="F520" s="102"/>
      <c r="G520" s="102"/>
      <c r="H520" s="102"/>
      <c r="I520" s="102"/>
      <c r="J520" s="102"/>
      <c r="K520" s="102"/>
      <c r="L520" s="102"/>
      <c r="M520" s="102"/>
      <c r="N520" s="102"/>
      <c r="O520" s="102"/>
    </row>
    <row r="521" spans="4:15" x14ac:dyDescent="0.25">
      <c r="D521" s="101"/>
      <c r="E521" s="102"/>
      <c r="F521" s="102"/>
      <c r="G521" s="102"/>
      <c r="H521" s="102"/>
      <c r="I521" s="102"/>
      <c r="J521" s="102"/>
      <c r="K521" s="102"/>
      <c r="L521" s="102"/>
      <c r="M521" s="102"/>
      <c r="N521" s="102"/>
      <c r="O521" s="102"/>
    </row>
    <row r="522" spans="4:15" x14ac:dyDescent="0.25">
      <c r="D522" s="101"/>
      <c r="E522" s="102"/>
      <c r="F522" s="102"/>
      <c r="G522" s="102"/>
      <c r="H522" s="102"/>
      <c r="I522" s="102"/>
      <c r="J522" s="102"/>
      <c r="K522" s="102"/>
      <c r="L522" s="102"/>
      <c r="M522" s="102"/>
      <c r="N522" s="102"/>
      <c r="O522" s="102"/>
    </row>
    <row r="523" spans="4:15" x14ac:dyDescent="0.25">
      <c r="D523" s="101"/>
      <c r="E523" s="102"/>
      <c r="F523" s="102"/>
      <c r="G523" s="102"/>
      <c r="H523" s="102"/>
      <c r="I523" s="102"/>
      <c r="J523" s="102"/>
      <c r="K523" s="102"/>
      <c r="L523" s="102"/>
      <c r="M523" s="102"/>
      <c r="N523" s="102"/>
      <c r="O523" s="102"/>
    </row>
    <row r="524" spans="4:15" x14ac:dyDescent="0.25">
      <c r="D524" s="101"/>
      <c r="E524" s="102"/>
      <c r="F524" s="102"/>
      <c r="G524" s="102"/>
      <c r="H524" s="102"/>
      <c r="I524" s="102"/>
      <c r="J524" s="102"/>
      <c r="K524" s="102"/>
      <c r="L524" s="102"/>
      <c r="M524" s="102"/>
      <c r="N524" s="102"/>
      <c r="O524" s="102"/>
    </row>
    <row r="525" spans="4:15" x14ac:dyDescent="0.25">
      <c r="D525" s="101"/>
      <c r="E525" s="102"/>
      <c r="F525" s="102"/>
      <c r="G525" s="102"/>
      <c r="H525" s="102"/>
      <c r="I525" s="102"/>
      <c r="J525" s="102"/>
      <c r="K525" s="102"/>
      <c r="L525" s="102"/>
      <c r="M525" s="102"/>
      <c r="N525" s="102"/>
      <c r="O525" s="102"/>
    </row>
    <row r="526" spans="4:15" x14ac:dyDescent="0.25">
      <c r="D526" s="101"/>
      <c r="E526" s="102"/>
      <c r="F526" s="102"/>
      <c r="G526" s="102"/>
      <c r="H526" s="102"/>
      <c r="I526" s="102"/>
      <c r="J526" s="102"/>
      <c r="K526" s="102"/>
      <c r="L526" s="102"/>
      <c r="M526" s="102"/>
      <c r="N526" s="102"/>
      <c r="O526" s="102"/>
    </row>
    <row r="527" spans="4:15" x14ac:dyDescent="0.25">
      <c r="D527" s="101"/>
      <c r="E527" s="102"/>
      <c r="F527" s="102"/>
      <c r="G527" s="102"/>
      <c r="H527" s="102"/>
      <c r="I527" s="102"/>
      <c r="J527" s="102"/>
      <c r="K527" s="102"/>
      <c r="L527" s="102"/>
      <c r="M527" s="102"/>
      <c r="N527" s="102"/>
      <c r="O527" s="102"/>
    </row>
    <row r="528" spans="4:15" x14ac:dyDescent="0.25">
      <c r="D528" s="101"/>
      <c r="E528" s="102"/>
      <c r="F528" s="102"/>
      <c r="G528" s="102"/>
      <c r="H528" s="102"/>
      <c r="I528" s="102"/>
      <c r="J528" s="102"/>
      <c r="K528" s="102"/>
      <c r="L528" s="102"/>
      <c r="M528" s="102"/>
      <c r="N528" s="102"/>
      <c r="O528" s="102"/>
    </row>
    <row r="529" spans="4:15" x14ac:dyDescent="0.25">
      <c r="D529" s="101"/>
      <c r="E529" s="102"/>
      <c r="F529" s="102"/>
      <c r="G529" s="102"/>
      <c r="H529" s="102"/>
      <c r="I529" s="102"/>
      <c r="J529" s="102"/>
      <c r="K529" s="102"/>
      <c r="L529" s="102"/>
      <c r="M529" s="102"/>
      <c r="N529" s="102"/>
      <c r="O529" s="102"/>
    </row>
    <row r="530" spans="4:15" x14ac:dyDescent="0.25">
      <c r="D530" s="101"/>
      <c r="E530" s="102"/>
      <c r="F530" s="102"/>
      <c r="G530" s="102"/>
      <c r="H530" s="102"/>
      <c r="I530" s="102"/>
      <c r="J530" s="102"/>
      <c r="K530" s="102"/>
      <c r="L530" s="102"/>
      <c r="M530" s="102"/>
      <c r="N530" s="102"/>
      <c r="O530" s="102"/>
    </row>
    <row r="531" spans="4:15" x14ac:dyDescent="0.25">
      <c r="D531" s="101"/>
      <c r="E531" s="102"/>
      <c r="F531" s="102"/>
      <c r="G531" s="102"/>
      <c r="H531" s="102"/>
      <c r="I531" s="102"/>
      <c r="J531" s="102"/>
      <c r="K531" s="102"/>
      <c r="L531" s="102"/>
      <c r="M531" s="102"/>
      <c r="N531" s="102"/>
      <c r="O531" s="102"/>
    </row>
    <row r="532" spans="4:15" x14ac:dyDescent="0.25">
      <c r="D532" s="101"/>
      <c r="E532" s="102"/>
      <c r="F532" s="102"/>
      <c r="G532" s="102"/>
      <c r="H532" s="102"/>
      <c r="I532" s="102"/>
      <c r="J532" s="102"/>
      <c r="K532" s="102"/>
      <c r="L532" s="102"/>
      <c r="M532" s="102"/>
      <c r="N532" s="102"/>
      <c r="O532" s="102"/>
    </row>
    <row r="533" spans="4:15" x14ac:dyDescent="0.25">
      <c r="D533" s="101"/>
      <c r="E533" s="102"/>
      <c r="F533" s="102"/>
      <c r="G533" s="102"/>
      <c r="H533" s="102"/>
      <c r="I533" s="102"/>
      <c r="J533" s="102"/>
      <c r="K533" s="102"/>
      <c r="L533" s="102"/>
      <c r="M533" s="102"/>
      <c r="N533" s="102"/>
      <c r="O533" s="102"/>
    </row>
    <row r="534" spans="4:15" x14ac:dyDescent="0.25">
      <c r="D534" s="101"/>
      <c r="E534" s="102"/>
      <c r="F534" s="102"/>
      <c r="G534" s="102"/>
      <c r="H534" s="102"/>
      <c r="I534" s="102"/>
      <c r="J534" s="102"/>
      <c r="K534" s="102"/>
      <c r="L534" s="102"/>
      <c r="M534" s="102"/>
      <c r="N534" s="102"/>
      <c r="O534" s="102"/>
    </row>
    <row r="535" spans="4:15" x14ac:dyDescent="0.25">
      <c r="D535" s="101"/>
      <c r="E535" s="102"/>
      <c r="F535" s="102"/>
      <c r="G535" s="102"/>
      <c r="H535" s="102"/>
      <c r="I535" s="102"/>
      <c r="J535" s="102"/>
      <c r="K535" s="102"/>
      <c r="L535" s="102"/>
      <c r="M535" s="102"/>
      <c r="N535" s="102"/>
      <c r="O535" s="102"/>
    </row>
    <row r="536" spans="4:15" x14ac:dyDescent="0.25">
      <c r="D536" s="101"/>
      <c r="E536" s="102"/>
      <c r="F536" s="102"/>
      <c r="G536" s="102"/>
      <c r="H536" s="102"/>
      <c r="I536" s="102"/>
      <c r="J536" s="102"/>
      <c r="K536" s="102"/>
      <c r="L536" s="102"/>
      <c r="M536" s="102"/>
      <c r="N536" s="102"/>
      <c r="O536" s="102"/>
    </row>
    <row r="537" spans="4:15" x14ac:dyDescent="0.25">
      <c r="D537" s="101"/>
      <c r="E537" s="102"/>
      <c r="F537" s="102"/>
      <c r="G537" s="102"/>
      <c r="H537" s="102"/>
      <c r="I537" s="102"/>
      <c r="J537" s="102"/>
      <c r="K537" s="102"/>
      <c r="L537" s="102"/>
      <c r="M537" s="102"/>
      <c r="N537" s="102"/>
      <c r="O537" s="102"/>
    </row>
    <row r="538" spans="4:15" x14ac:dyDescent="0.25">
      <c r="D538" s="101"/>
      <c r="E538" s="102"/>
      <c r="F538" s="102"/>
      <c r="G538" s="102"/>
      <c r="H538" s="102"/>
      <c r="I538" s="102"/>
      <c r="J538" s="102"/>
      <c r="K538" s="102"/>
      <c r="L538" s="102"/>
      <c r="M538" s="102"/>
      <c r="N538" s="102"/>
      <c r="O538" s="102"/>
    </row>
    <row r="539" spans="4:15" x14ac:dyDescent="0.25">
      <c r="D539" s="101"/>
      <c r="E539" s="102"/>
      <c r="F539" s="102"/>
      <c r="G539" s="102"/>
      <c r="H539" s="102"/>
      <c r="I539" s="102"/>
      <c r="J539" s="102"/>
      <c r="K539" s="102"/>
      <c r="L539" s="102"/>
      <c r="M539" s="102"/>
      <c r="N539" s="102"/>
      <c r="O539" s="102"/>
    </row>
    <row r="540" spans="4:15" x14ac:dyDescent="0.25">
      <c r="D540" s="101"/>
      <c r="E540" s="102"/>
      <c r="F540" s="102"/>
      <c r="G540" s="102"/>
      <c r="H540" s="102"/>
      <c r="I540" s="102"/>
      <c r="J540" s="102"/>
      <c r="K540" s="102"/>
      <c r="L540" s="102"/>
      <c r="M540" s="102"/>
      <c r="N540" s="102"/>
      <c r="O540" s="102"/>
    </row>
    <row r="541" spans="4:15" x14ac:dyDescent="0.25">
      <c r="D541" s="101"/>
      <c r="E541" s="102"/>
      <c r="F541" s="102"/>
      <c r="G541" s="102"/>
      <c r="H541" s="102"/>
      <c r="I541" s="102"/>
      <c r="J541" s="102"/>
      <c r="K541" s="102"/>
      <c r="L541" s="102"/>
      <c r="M541" s="102"/>
      <c r="N541" s="102"/>
      <c r="O541" s="102"/>
    </row>
    <row r="542" spans="4:15" x14ac:dyDescent="0.25">
      <c r="D542" s="101"/>
      <c r="E542" s="102"/>
      <c r="F542" s="102"/>
      <c r="G542" s="102"/>
      <c r="H542" s="102"/>
      <c r="I542" s="102"/>
      <c r="J542" s="102"/>
      <c r="K542" s="102"/>
      <c r="L542" s="102"/>
      <c r="M542" s="102"/>
      <c r="N542" s="102"/>
      <c r="O542" s="102"/>
    </row>
    <row r="543" spans="4:15" x14ac:dyDescent="0.25">
      <c r="D543" s="101"/>
      <c r="E543" s="102"/>
      <c r="F543" s="102"/>
      <c r="G543" s="102"/>
      <c r="H543" s="102"/>
      <c r="I543" s="102"/>
      <c r="J543" s="102"/>
      <c r="K543" s="102"/>
      <c r="L543" s="102"/>
      <c r="M543" s="102"/>
      <c r="N543" s="102"/>
      <c r="O543" s="102"/>
    </row>
    <row r="544" spans="4:15" x14ac:dyDescent="0.25">
      <c r="D544" s="101"/>
      <c r="E544" s="102"/>
      <c r="F544" s="102"/>
      <c r="G544" s="102"/>
      <c r="H544" s="102"/>
      <c r="I544" s="102"/>
      <c r="J544" s="102"/>
      <c r="K544" s="102"/>
      <c r="L544" s="102"/>
      <c r="M544" s="102"/>
      <c r="N544" s="102"/>
      <c r="O544" s="102"/>
    </row>
    <row r="545" spans="4:15" x14ac:dyDescent="0.25">
      <c r="D545" s="101"/>
      <c r="E545" s="102"/>
      <c r="F545" s="102"/>
      <c r="G545" s="102"/>
      <c r="H545" s="102"/>
      <c r="I545" s="102"/>
      <c r="J545" s="102"/>
      <c r="K545" s="102"/>
      <c r="L545" s="102"/>
      <c r="M545" s="102"/>
      <c r="N545" s="102"/>
      <c r="O545" s="102"/>
    </row>
    <row r="546" spans="4:15" x14ac:dyDescent="0.25">
      <c r="D546" s="101"/>
      <c r="E546" s="102"/>
      <c r="F546" s="102"/>
      <c r="G546" s="102"/>
      <c r="H546" s="102"/>
      <c r="I546" s="102"/>
      <c r="J546" s="102"/>
      <c r="K546" s="102"/>
      <c r="L546" s="102"/>
      <c r="M546" s="102"/>
      <c r="N546" s="102"/>
      <c r="O546" s="102"/>
    </row>
    <row r="547" spans="4:15" x14ac:dyDescent="0.25">
      <c r="D547" s="101"/>
      <c r="E547" s="102"/>
      <c r="F547" s="102"/>
      <c r="G547" s="102"/>
      <c r="H547" s="102"/>
      <c r="I547" s="102"/>
      <c r="J547" s="102"/>
      <c r="K547" s="102"/>
      <c r="L547" s="102"/>
      <c r="M547" s="102"/>
      <c r="N547" s="102"/>
      <c r="O547" s="102"/>
    </row>
    <row r="548" spans="4:15" x14ac:dyDescent="0.25">
      <c r="D548" s="101"/>
      <c r="E548" s="102"/>
      <c r="F548" s="102"/>
      <c r="G548" s="102"/>
      <c r="H548" s="102"/>
      <c r="I548" s="102"/>
      <c r="J548" s="102"/>
      <c r="K548" s="102"/>
      <c r="L548" s="102"/>
      <c r="M548" s="102"/>
      <c r="N548" s="102"/>
      <c r="O548" s="102"/>
    </row>
    <row r="549" spans="4:15" x14ac:dyDescent="0.25">
      <c r="D549" s="101"/>
      <c r="E549" s="102"/>
      <c r="F549" s="102"/>
      <c r="G549" s="102"/>
      <c r="H549" s="102"/>
      <c r="I549" s="102"/>
      <c r="J549" s="102"/>
      <c r="K549" s="102"/>
      <c r="L549" s="102"/>
      <c r="M549" s="102"/>
      <c r="N549" s="102"/>
      <c r="O549" s="102"/>
    </row>
    <row r="550" spans="4:15" x14ac:dyDescent="0.25">
      <c r="D550" s="101"/>
      <c r="E550" s="102"/>
      <c r="F550" s="102"/>
      <c r="G550" s="102"/>
      <c r="H550" s="102"/>
      <c r="I550" s="102"/>
      <c r="J550" s="102"/>
      <c r="K550" s="102"/>
      <c r="L550" s="102"/>
      <c r="M550" s="102"/>
      <c r="N550" s="102"/>
      <c r="O550" s="102"/>
    </row>
    <row r="551" spans="4:15" x14ac:dyDescent="0.25">
      <c r="D551" s="101"/>
      <c r="E551" s="102"/>
      <c r="F551" s="102"/>
      <c r="G551" s="102"/>
      <c r="H551" s="102"/>
      <c r="I551" s="102"/>
      <c r="J551" s="102"/>
      <c r="K551" s="102"/>
      <c r="L551" s="102"/>
      <c r="M551" s="102"/>
      <c r="N551" s="102"/>
      <c r="O551" s="102"/>
    </row>
    <row r="552" spans="4:15" x14ac:dyDescent="0.25">
      <c r="D552" s="101"/>
      <c r="E552" s="102"/>
      <c r="F552" s="102"/>
      <c r="G552" s="102"/>
      <c r="H552" s="102"/>
      <c r="I552" s="102"/>
      <c r="J552" s="102"/>
      <c r="K552" s="102"/>
      <c r="L552" s="102"/>
      <c r="M552" s="102"/>
      <c r="N552" s="102"/>
      <c r="O552" s="102"/>
    </row>
    <row r="553" spans="4:15" x14ac:dyDescent="0.25">
      <c r="D553" s="101"/>
      <c r="E553" s="102"/>
      <c r="F553" s="102"/>
      <c r="G553" s="102"/>
      <c r="H553" s="102"/>
      <c r="I553" s="102"/>
      <c r="J553" s="102"/>
      <c r="K553" s="102"/>
      <c r="L553" s="102"/>
      <c r="M553" s="102"/>
      <c r="N553" s="102"/>
      <c r="O553" s="102"/>
    </row>
    <row r="554" spans="4:15" x14ac:dyDescent="0.25">
      <c r="D554" s="101"/>
      <c r="E554" s="102"/>
      <c r="F554" s="102"/>
      <c r="G554" s="102"/>
      <c r="H554" s="102"/>
      <c r="I554" s="102"/>
      <c r="J554" s="102"/>
      <c r="K554" s="102"/>
      <c r="L554" s="102"/>
      <c r="M554" s="102"/>
      <c r="N554" s="102"/>
      <c r="O554" s="102"/>
    </row>
    <row r="555" spans="4:15" x14ac:dyDescent="0.25">
      <c r="D555" s="101"/>
      <c r="E555" s="102"/>
      <c r="F555" s="102"/>
      <c r="G555" s="102"/>
      <c r="H555" s="102"/>
      <c r="I555" s="102"/>
      <c r="J555" s="102"/>
      <c r="K555" s="102"/>
      <c r="L555" s="102"/>
      <c r="M555" s="102"/>
      <c r="N555" s="102"/>
      <c r="O555" s="102"/>
    </row>
    <row r="556" spans="4:15" x14ac:dyDescent="0.25">
      <c r="D556" s="101"/>
      <c r="E556" s="102"/>
      <c r="F556" s="102"/>
      <c r="G556" s="102"/>
      <c r="H556" s="102"/>
      <c r="I556" s="102"/>
      <c r="J556" s="102"/>
      <c r="K556" s="102"/>
      <c r="L556" s="102"/>
      <c r="M556" s="102"/>
      <c r="N556" s="102"/>
      <c r="O556" s="102"/>
    </row>
    <row r="557" spans="4:15" x14ac:dyDescent="0.25">
      <c r="D557" s="101"/>
      <c r="E557" s="102"/>
      <c r="F557" s="102"/>
      <c r="G557" s="102"/>
      <c r="H557" s="102"/>
      <c r="I557" s="102"/>
      <c r="J557" s="102"/>
      <c r="K557" s="102"/>
      <c r="L557" s="102"/>
      <c r="M557" s="102"/>
      <c r="N557" s="102"/>
      <c r="O557" s="102"/>
    </row>
    <row r="558" spans="4:15" x14ac:dyDescent="0.25">
      <c r="D558" s="101"/>
      <c r="E558" s="102"/>
      <c r="F558" s="102"/>
      <c r="G558" s="102"/>
      <c r="H558" s="102"/>
      <c r="I558" s="102"/>
      <c r="J558" s="102"/>
      <c r="K558" s="102"/>
      <c r="L558" s="102"/>
      <c r="M558" s="102"/>
      <c r="N558" s="102"/>
      <c r="O558" s="102"/>
    </row>
    <row r="559" spans="4:15" x14ac:dyDescent="0.25">
      <c r="D559" s="101"/>
      <c r="E559" s="102"/>
      <c r="F559" s="102"/>
      <c r="G559" s="102"/>
      <c r="H559" s="102"/>
      <c r="I559" s="102"/>
      <c r="J559" s="102"/>
      <c r="K559" s="102"/>
      <c r="L559" s="102"/>
      <c r="M559" s="102"/>
      <c r="N559" s="102"/>
      <c r="O559" s="102"/>
    </row>
    <row r="560" spans="4:15" x14ac:dyDescent="0.25">
      <c r="D560" s="101"/>
      <c r="E560" s="102"/>
      <c r="F560" s="102"/>
      <c r="G560" s="102"/>
      <c r="H560" s="102"/>
      <c r="I560" s="102"/>
      <c r="J560" s="102"/>
      <c r="K560" s="102"/>
      <c r="L560" s="102"/>
      <c r="M560" s="102"/>
      <c r="N560" s="102"/>
      <c r="O560" s="102"/>
    </row>
    <row r="561" spans="4:15" x14ac:dyDescent="0.25">
      <c r="D561" s="101"/>
      <c r="E561" s="102"/>
      <c r="F561" s="102"/>
      <c r="G561" s="102"/>
      <c r="H561" s="102"/>
      <c r="I561" s="102"/>
      <c r="J561" s="102"/>
      <c r="K561" s="102"/>
      <c r="L561" s="102"/>
      <c r="M561" s="102"/>
      <c r="N561" s="102"/>
      <c r="O561" s="102"/>
    </row>
  </sheetData>
  <mergeCells count="294">
    <mergeCell ref="V7:V9"/>
    <mergeCell ref="O38:O39"/>
    <mergeCell ref="P38:P39"/>
    <mergeCell ref="B38:B39"/>
    <mergeCell ref="C38:C39"/>
    <mergeCell ref="D38:D39"/>
    <mergeCell ref="E38:E39"/>
    <mergeCell ref="F38:F39"/>
    <mergeCell ref="G38:G39"/>
    <mergeCell ref="H38:H39"/>
    <mergeCell ref="I38:I39"/>
    <mergeCell ref="J38:J39"/>
    <mergeCell ref="O31:O34"/>
    <mergeCell ref="J31:J34"/>
    <mergeCell ref="K31:K34"/>
    <mergeCell ref="L31:L34"/>
    <mergeCell ref="M31:M34"/>
    <mergeCell ref="L35:L37"/>
    <mergeCell ref="M35:M37"/>
    <mergeCell ref="N35:N37"/>
    <mergeCell ref="O35:O37"/>
    <mergeCell ref="J35:J37"/>
    <mergeCell ref="K35:K37"/>
    <mergeCell ref="N31:N34"/>
    <mergeCell ref="A62:A68"/>
    <mergeCell ref="A60:A61"/>
    <mergeCell ref="F58:F59"/>
    <mergeCell ref="E58:E59"/>
    <mergeCell ref="D58:D59"/>
    <mergeCell ref="C58:C59"/>
    <mergeCell ref="C35:C37"/>
    <mergeCell ref="D35:D37"/>
    <mergeCell ref="E35:E37"/>
    <mergeCell ref="F35:F37"/>
    <mergeCell ref="A58:A59"/>
    <mergeCell ref="B67:B68"/>
    <mergeCell ref="C67:C68"/>
    <mergeCell ref="D67:D68"/>
    <mergeCell ref="E67:E68"/>
    <mergeCell ref="F67:F68"/>
    <mergeCell ref="B58:B59"/>
    <mergeCell ref="B35:B37"/>
    <mergeCell ref="C53:C55"/>
    <mergeCell ref="C56:C57"/>
    <mergeCell ref="B40:B41"/>
    <mergeCell ref="A35:A44"/>
    <mergeCell ref="B50:B52"/>
    <mergeCell ref="A45:A49"/>
    <mergeCell ref="O58:O59"/>
    <mergeCell ref="N58:N59"/>
    <mergeCell ref="M58:M59"/>
    <mergeCell ref="L58:L59"/>
    <mergeCell ref="K58:K59"/>
    <mergeCell ref="J58:J59"/>
    <mergeCell ref="I58:I59"/>
    <mergeCell ref="H58:H59"/>
    <mergeCell ref="G58:G59"/>
    <mergeCell ref="O40:O41"/>
    <mergeCell ref="O42:O43"/>
    <mergeCell ref="M56:M57"/>
    <mergeCell ref="N56:N57"/>
    <mergeCell ref="O56:O57"/>
    <mergeCell ref="B56:B57"/>
    <mergeCell ref="L56:L57"/>
    <mergeCell ref="O53:O55"/>
    <mergeCell ref="N53:N55"/>
    <mergeCell ref="L53:L55"/>
    <mergeCell ref="M53:M55"/>
    <mergeCell ref="L50:L52"/>
    <mergeCell ref="M50:M52"/>
    <mergeCell ref="O47:O49"/>
    <mergeCell ref="B42:B43"/>
    <mergeCell ref="C42:C43"/>
    <mergeCell ref="D42:D43"/>
    <mergeCell ref="E42:E43"/>
    <mergeCell ref="F42:F43"/>
    <mergeCell ref="G42:G43"/>
    <mergeCell ref="H42:H43"/>
    <mergeCell ref="I42:I43"/>
    <mergeCell ref="J42:J43"/>
    <mergeCell ref="I56:I57"/>
    <mergeCell ref="G67:G68"/>
    <mergeCell ref="H67:H68"/>
    <mergeCell ref="K56:K57"/>
    <mergeCell ref="E53:E55"/>
    <mergeCell ref="F53:F55"/>
    <mergeCell ref="G53:G55"/>
    <mergeCell ref="H53:H55"/>
    <mergeCell ref="I53:I55"/>
    <mergeCell ref="J53:J55"/>
    <mergeCell ref="K53:K55"/>
    <mergeCell ref="J56:J57"/>
    <mergeCell ref="J67:J68"/>
    <mergeCell ref="K67:K68"/>
    <mergeCell ref="G62:G64"/>
    <mergeCell ref="H62:H64"/>
    <mergeCell ref="N62:N64"/>
    <mergeCell ref="O62:O64"/>
    <mergeCell ref="O67:O68"/>
    <mergeCell ref="I67:I68"/>
    <mergeCell ref="J62:J64"/>
    <mergeCell ref="K62:K64"/>
    <mergeCell ref="L62:L64"/>
    <mergeCell ref="M62:M64"/>
    <mergeCell ref="I62:I64"/>
    <mergeCell ref="N67:N68"/>
    <mergeCell ref="L67:L68"/>
    <mergeCell ref="M67:M68"/>
    <mergeCell ref="H10:H16"/>
    <mergeCell ref="B17:B20"/>
    <mergeCell ref="H21:H24"/>
    <mergeCell ref="I17:I20"/>
    <mergeCell ref="C17:C20"/>
    <mergeCell ref="D17:D20"/>
    <mergeCell ref="C21:C24"/>
    <mergeCell ref="E17:E20"/>
    <mergeCell ref="F17:F20"/>
    <mergeCell ref="H17:H20"/>
    <mergeCell ref="I21:I24"/>
    <mergeCell ref="I10:I16"/>
    <mergeCell ref="B10:B16"/>
    <mergeCell ref="C10:C16"/>
    <mergeCell ref="D10:D16"/>
    <mergeCell ref="E10:E16"/>
    <mergeCell ref="F10:F16"/>
    <mergeCell ref="B21:B24"/>
    <mergeCell ref="J50:J52"/>
    <mergeCell ref="K50:K52"/>
    <mergeCell ref="K42:K43"/>
    <mergeCell ref="L42:L43"/>
    <mergeCell ref="M42:M43"/>
    <mergeCell ref="N42:N43"/>
    <mergeCell ref="D31:D33"/>
    <mergeCell ref="F28:F30"/>
    <mergeCell ref="N47:N49"/>
    <mergeCell ref="I50:I52"/>
    <mergeCell ref="I47:I49"/>
    <mergeCell ref="K40:K41"/>
    <mergeCell ref="L40:L41"/>
    <mergeCell ref="M40:M41"/>
    <mergeCell ref="N40:N41"/>
    <mergeCell ref="G35:G37"/>
    <mergeCell ref="H35:H37"/>
    <mergeCell ref="I35:I37"/>
    <mergeCell ref="K38:K39"/>
    <mergeCell ref="L38:L39"/>
    <mergeCell ref="M38:M39"/>
    <mergeCell ref="N38:N39"/>
    <mergeCell ref="N25:N27"/>
    <mergeCell ref="H28:H30"/>
    <mergeCell ref="N28:N30"/>
    <mergeCell ref="E25:E27"/>
    <mergeCell ref="I25:I27"/>
    <mergeCell ref="E28:E30"/>
    <mergeCell ref="B28:B30"/>
    <mergeCell ref="H25:H27"/>
    <mergeCell ref="J25:J27"/>
    <mergeCell ref="K25:K27"/>
    <mergeCell ref="L25:L27"/>
    <mergeCell ref="M25:M27"/>
    <mergeCell ref="J28:J30"/>
    <mergeCell ref="C25:C27"/>
    <mergeCell ref="D25:D27"/>
    <mergeCell ref="D28:D30"/>
    <mergeCell ref="F25:F27"/>
    <mergeCell ref="B47:B49"/>
    <mergeCell ref="H47:H49"/>
    <mergeCell ref="F47:F49"/>
    <mergeCell ref="G47:G49"/>
    <mergeCell ref="D53:D55"/>
    <mergeCell ref="B53:B55"/>
    <mergeCell ref="C47:C49"/>
    <mergeCell ref="D47:D49"/>
    <mergeCell ref="E47:E49"/>
    <mergeCell ref="A50:A57"/>
    <mergeCell ref="D56:D57"/>
    <mergeCell ref="E56:E57"/>
    <mergeCell ref="F56:F57"/>
    <mergeCell ref="G56:G57"/>
    <mergeCell ref="H56:H57"/>
    <mergeCell ref="Q8:Q9"/>
    <mergeCell ref="S8:S9"/>
    <mergeCell ref="J17:J20"/>
    <mergeCell ref="K17:K20"/>
    <mergeCell ref="L17:L20"/>
    <mergeCell ref="M17:M20"/>
    <mergeCell ref="J21:J24"/>
    <mergeCell ref="K21:K24"/>
    <mergeCell ref="L21:L24"/>
    <mergeCell ref="M21:M24"/>
    <mergeCell ref="N10:N16"/>
    <mergeCell ref="O10:O16"/>
    <mergeCell ref="R8:R9"/>
    <mergeCell ref="P8:P9"/>
    <mergeCell ref="N17:N20"/>
    <mergeCell ref="O17:O20"/>
    <mergeCell ref="N21:N24"/>
    <mergeCell ref="O21:O24"/>
    <mergeCell ref="J10:J16"/>
    <mergeCell ref="K10:K16"/>
    <mergeCell ref="L10:L16"/>
    <mergeCell ref="M10:M16"/>
    <mergeCell ref="A1:B5"/>
    <mergeCell ref="N7:O7"/>
    <mergeCell ref="B8:B9"/>
    <mergeCell ref="D8:D9"/>
    <mergeCell ref="H8:H9"/>
    <mergeCell ref="E7:H7"/>
    <mergeCell ref="C1:U2"/>
    <mergeCell ref="C3:U4"/>
    <mergeCell ref="C5:U5"/>
    <mergeCell ref="P7:U7"/>
    <mergeCell ref="C8:C9"/>
    <mergeCell ref="E8:E9"/>
    <mergeCell ref="A7:D7"/>
    <mergeCell ref="I7:I9"/>
    <mergeCell ref="J7:M7"/>
    <mergeCell ref="J8:J9"/>
    <mergeCell ref="K8:K9"/>
    <mergeCell ref="L8:L9"/>
    <mergeCell ref="M8:M9"/>
    <mergeCell ref="F8:F9"/>
    <mergeCell ref="N8:O8"/>
    <mergeCell ref="G8:G9"/>
    <mergeCell ref="A8:A9"/>
    <mergeCell ref="T8:U8"/>
    <mergeCell ref="O28:O30"/>
    <mergeCell ref="G28:G30"/>
    <mergeCell ref="I28:I30"/>
    <mergeCell ref="K28:K30"/>
    <mergeCell ref="L28:L30"/>
    <mergeCell ref="A10:A34"/>
    <mergeCell ref="B31:B34"/>
    <mergeCell ref="C31:C34"/>
    <mergeCell ref="E31:E34"/>
    <mergeCell ref="F31:F34"/>
    <mergeCell ref="G31:G34"/>
    <mergeCell ref="H31:H34"/>
    <mergeCell ref="I31:I34"/>
    <mergeCell ref="G10:G16"/>
    <mergeCell ref="G17:G20"/>
    <mergeCell ref="G21:G24"/>
    <mergeCell ref="G25:G27"/>
    <mergeCell ref="D21:D24"/>
    <mergeCell ref="C28:C30"/>
    <mergeCell ref="B25:B27"/>
    <mergeCell ref="O25:O27"/>
    <mergeCell ref="E21:E24"/>
    <mergeCell ref="F21:F24"/>
    <mergeCell ref="M28:M30"/>
    <mergeCell ref="J47:J49"/>
    <mergeCell ref="G50:G52"/>
    <mergeCell ref="N50:N52"/>
    <mergeCell ref="O50:O52"/>
    <mergeCell ref="C50:C52"/>
    <mergeCell ref="D50:D52"/>
    <mergeCell ref="E50:E52"/>
    <mergeCell ref="F50:F52"/>
    <mergeCell ref="H50:H52"/>
    <mergeCell ref="K47:K49"/>
    <mergeCell ref="L47:L49"/>
    <mergeCell ref="M47:M49"/>
    <mergeCell ref="C40:C41"/>
    <mergeCell ref="D40:D41"/>
    <mergeCell ref="E40:E41"/>
    <mergeCell ref="F40:F41"/>
    <mergeCell ref="G40:G41"/>
    <mergeCell ref="H40:H41"/>
    <mergeCell ref="I40:I41"/>
    <mergeCell ref="J40:J41"/>
    <mergeCell ref="P40:P41"/>
    <mergeCell ref="H76:I76"/>
    <mergeCell ref="P65:P66"/>
    <mergeCell ref="B65:B66"/>
    <mergeCell ref="C65:C66"/>
    <mergeCell ref="D65:D66"/>
    <mergeCell ref="E65:E66"/>
    <mergeCell ref="F65:F66"/>
    <mergeCell ref="G65:G66"/>
    <mergeCell ref="H65:H66"/>
    <mergeCell ref="I65:I66"/>
    <mergeCell ref="J65:J66"/>
    <mergeCell ref="K65:K66"/>
    <mergeCell ref="L65:L66"/>
    <mergeCell ref="M65:M66"/>
    <mergeCell ref="N65:N66"/>
    <mergeCell ref="O65:O66"/>
    <mergeCell ref="P67:P68"/>
    <mergeCell ref="P60:P61"/>
    <mergeCell ref="B62:B64"/>
    <mergeCell ref="C62:C64"/>
    <mergeCell ref="D62:D64"/>
    <mergeCell ref="E62:E64"/>
    <mergeCell ref="F62:F64"/>
  </mergeCells>
  <pageMargins left="0.51181102362204722" right="0.51181102362204722" top="0.51181102362204722" bottom="0.35433070866141736" header="0.31496062992125984" footer="0.31496062992125984"/>
  <pageSetup paperSize="123" scale="31" orientation="landscape" r:id="rId1"/>
  <rowBreaks count="1" manualBreakCount="1">
    <brk id="34" max="2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I53"/>
  <sheetViews>
    <sheetView tabSelected="1" view="pageBreakPreview" zoomScale="115" zoomScaleSheetLayoutView="115" workbookViewId="0">
      <selection activeCell="I42" sqref="I42"/>
    </sheetView>
  </sheetViews>
  <sheetFormatPr baseColWidth="10" defaultRowHeight="15" x14ac:dyDescent="0.25"/>
  <cols>
    <col min="1" max="1" width="4.7109375" customWidth="1"/>
    <col min="2" max="2" width="36.28515625" customWidth="1"/>
    <col min="3" max="3" width="57" customWidth="1"/>
    <col min="4" max="4" width="26.85546875" customWidth="1"/>
    <col min="5" max="5" width="3.85546875" customWidth="1"/>
    <col min="6" max="6" width="23.7109375" customWidth="1"/>
    <col min="7" max="8" width="13.28515625" customWidth="1"/>
    <col min="9" max="9" width="43.85546875" customWidth="1"/>
  </cols>
  <sheetData>
    <row r="1" spans="2:9" ht="15" customHeight="1" x14ac:dyDescent="0.25">
      <c r="B1" s="261"/>
      <c r="C1" s="262" t="s">
        <v>180</v>
      </c>
      <c r="D1" s="262"/>
      <c r="E1" s="262"/>
      <c r="F1" s="262"/>
      <c r="G1" s="262"/>
      <c r="H1" s="262"/>
    </row>
    <row r="2" spans="2:9" ht="15.75" customHeight="1" x14ac:dyDescent="0.25">
      <c r="B2" s="261"/>
      <c r="C2" s="262"/>
      <c r="D2" s="262"/>
      <c r="E2" s="262"/>
      <c r="F2" s="262"/>
      <c r="G2" s="262"/>
      <c r="H2" s="262"/>
    </row>
    <row r="3" spans="2:9" ht="15" customHeight="1" x14ac:dyDescent="0.25">
      <c r="B3" s="261"/>
      <c r="C3" s="262" t="s">
        <v>2</v>
      </c>
      <c r="D3" s="262"/>
      <c r="E3" s="262"/>
      <c r="F3" s="262"/>
      <c r="G3" s="262"/>
      <c r="H3" s="262"/>
    </row>
    <row r="4" spans="2:9" ht="15.75" customHeight="1" x14ac:dyDescent="0.25">
      <c r="B4" s="261"/>
      <c r="C4" s="262"/>
      <c r="D4" s="262"/>
      <c r="E4" s="262"/>
      <c r="F4" s="262"/>
      <c r="G4" s="262"/>
      <c r="H4" s="262"/>
    </row>
    <row r="5" spans="2:9" ht="26.25" x14ac:dyDescent="0.25">
      <c r="B5" s="261"/>
      <c r="C5" s="262" t="s">
        <v>366</v>
      </c>
      <c r="D5" s="262"/>
      <c r="E5" s="262"/>
      <c r="F5" s="262"/>
      <c r="G5" s="262"/>
      <c r="H5" s="262"/>
    </row>
    <row r="6" spans="2:9" ht="3" customHeight="1" thickBot="1" x14ac:dyDescent="0.3"/>
    <row r="7" spans="2:9" ht="6.75" customHeight="1" thickBot="1" x14ac:dyDescent="0.3">
      <c r="B7" s="263"/>
      <c r="C7" s="264"/>
      <c r="D7" s="264"/>
      <c r="E7" s="264"/>
      <c r="F7" s="264"/>
      <c r="G7" s="264"/>
      <c r="H7" s="265"/>
    </row>
    <row r="8" spans="2:9" ht="15.75" customHeight="1" x14ac:dyDescent="0.25">
      <c r="B8" s="251" t="s">
        <v>303</v>
      </c>
      <c r="C8" s="252"/>
      <c r="D8" s="252"/>
      <c r="E8" s="252"/>
      <c r="F8" s="252"/>
      <c r="G8" s="252"/>
      <c r="H8" s="253"/>
      <c r="I8" s="300" t="s">
        <v>566</v>
      </c>
    </row>
    <row r="9" spans="2:9" ht="15.75" customHeight="1" x14ac:dyDescent="0.25">
      <c r="B9" s="254" t="s">
        <v>142</v>
      </c>
      <c r="C9" s="255" t="s">
        <v>23</v>
      </c>
      <c r="D9" s="255" t="s">
        <v>46</v>
      </c>
      <c r="E9" s="255" t="s">
        <v>24</v>
      </c>
      <c r="F9" s="255"/>
      <c r="G9" s="255" t="s">
        <v>47</v>
      </c>
      <c r="H9" s="256"/>
      <c r="I9" s="301"/>
    </row>
    <row r="10" spans="2:9" ht="15.75" x14ac:dyDescent="0.25">
      <c r="B10" s="254"/>
      <c r="C10" s="255"/>
      <c r="D10" s="255"/>
      <c r="E10" s="255"/>
      <c r="F10" s="255"/>
      <c r="G10" s="114" t="s">
        <v>49</v>
      </c>
      <c r="H10" s="115" t="s">
        <v>50</v>
      </c>
      <c r="I10" s="301"/>
    </row>
    <row r="11" spans="2:9" ht="15.75" x14ac:dyDescent="0.25">
      <c r="B11" s="246" t="s">
        <v>141</v>
      </c>
      <c r="C11" s="247"/>
      <c r="D11" s="247"/>
      <c r="E11" s="247"/>
      <c r="F11" s="247"/>
      <c r="G11" s="247"/>
      <c r="H11" s="248"/>
    </row>
    <row r="12" spans="2:9" ht="92.25" customHeight="1" x14ac:dyDescent="0.25">
      <c r="B12" s="258" t="s">
        <v>157</v>
      </c>
      <c r="C12" s="15" t="s">
        <v>527</v>
      </c>
      <c r="D12" s="67" t="s">
        <v>528</v>
      </c>
      <c r="E12" s="244" t="s">
        <v>481</v>
      </c>
      <c r="F12" s="244"/>
      <c r="G12" s="16">
        <v>44228</v>
      </c>
      <c r="H12" s="20">
        <v>44560</v>
      </c>
      <c r="I12" s="303" t="s">
        <v>567</v>
      </c>
    </row>
    <row r="13" spans="2:9" ht="41.25" customHeight="1" x14ac:dyDescent="0.25">
      <c r="B13" s="259"/>
      <c r="C13" s="15" t="s">
        <v>525</v>
      </c>
      <c r="D13" s="75" t="s">
        <v>482</v>
      </c>
      <c r="E13" s="244" t="s">
        <v>143</v>
      </c>
      <c r="F13" s="244"/>
      <c r="G13" s="16">
        <v>44228</v>
      </c>
      <c r="H13" s="20">
        <v>44560</v>
      </c>
      <c r="I13" t="s">
        <v>533</v>
      </c>
    </row>
    <row r="14" spans="2:9" ht="33.75" customHeight="1" x14ac:dyDescent="0.25">
      <c r="B14" s="260"/>
      <c r="C14" s="15" t="s">
        <v>316</v>
      </c>
      <c r="D14" s="103" t="s">
        <v>317</v>
      </c>
      <c r="E14" s="244" t="s">
        <v>143</v>
      </c>
      <c r="F14" s="244"/>
      <c r="G14" s="16">
        <v>44228</v>
      </c>
      <c r="H14" s="20">
        <v>44560</v>
      </c>
      <c r="I14" t="s">
        <v>533</v>
      </c>
    </row>
    <row r="15" spans="2:9" ht="15.75" customHeight="1" x14ac:dyDescent="0.25">
      <c r="B15" s="246" t="s">
        <v>313</v>
      </c>
      <c r="C15" s="247"/>
      <c r="D15" s="247"/>
      <c r="E15" s="247"/>
      <c r="F15" s="247"/>
      <c r="G15" s="247"/>
      <c r="H15" s="248"/>
    </row>
    <row r="16" spans="2:9" ht="47.25" x14ac:dyDescent="0.25">
      <c r="B16" s="239" t="s">
        <v>158</v>
      </c>
      <c r="C16" s="18" t="s">
        <v>492</v>
      </c>
      <c r="D16" s="75" t="s">
        <v>318</v>
      </c>
      <c r="E16" s="242" t="s">
        <v>156</v>
      </c>
      <c r="F16" s="243"/>
      <c r="G16" s="16">
        <v>44228</v>
      </c>
      <c r="H16" s="20">
        <v>44531</v>
      </c>
      <c r="I16" s="72" t="s">
        <v>563</v>
      </c>
    </row>
    <row r="17" spans="2:9" ht="30" x14ac:dyDescent="0.25">
      <c r="B17" s="240"/>
      <c r="C17" s="18" t="s">
        <v>288</v>
      </c>
      <c r="D17" s="75" t="s">
        <v>162</v>
      </c>
      <c r="E17" s="242" t="s">
        <v>156</v>
      </c>
      <c r="F17" s="243"/>
      <c r="G17" s="16">
        <v>44228</v>
      </c>
      <c r="H17" s="20">
        <v>44531</v>
      </c>
      <c r="I17" t="s">
        <v>533</v>
      </c>
    </row>
    <row r="18" spans="2:9" x14ac:dyDescent="0.25">
      <c r="B18" s="240"/>
      <c r="C18" s="18" t="s">
        <v>289</v>
      </c>
      <c r="D18" s="67" t="s">
        <v>290</v>
      </c>
      <c r="E18" s="242" t="s">
        <v>156</v>
      </c>
      <c r="F18" s="243"/>
      <c r="G18" s="16">
        <v>44228</v>
      </c>
      <c r="H18" s="20">
        <v>44531</v>
      </c>
      <c r="I18" t="s">
        <v>533</v>
      </c>
    </row>
    <row r="19" spans="2:9" ht="62.25" customHeight="1" x14ac:dyDescent="0.25">
      <c r="B19" s="245"/>
      <c r="C19" s="18" t="s">
        <v>483</v>
      </c>
      <c r="D19" s="112" t="s">
        <v>291</v>
      </c>
      <c r="E19" s="249" t="s">
        <v>156</v>
      </c>
      <c r="F19" s="250"/>
      <c r="G19" s="110">
        <v>44228</v>
      </c>
      <c r="H19" s="111">
        <v>44531</v>
      </c>
      <c r="I19" t="s">
        <v>533</v>
      </c>
    </row>
    <row r="20" spans="2:9" ht="53.25" customHeight="1" x14ac:dyDescent="0.25">
      <c r="B20" s="76" t="s">
        <v>159</v>
      </c>
      <c r="C20" s="18" t="s">
        <v>521</v>
      </c>
      <c r="D20" s="75" t="s">
        <v>178</v>
      </c>
      <c r="E20" s="242" t="s">
        <v>156</v>
      </c>
      <c r="F20" s="243"/>
      <c r="G20" s="16">
        <v>44228</v>
      </c>
      <c r="H20" s="20">
        <v>44531</v>
      </c>
      <c r="I20" t="s">
        <v>533</v>
      </c>
    </row>
    <row r="21" spans="2:9" ht="65.25" customHeight="1" x14ac:dyDescent="0.25">
      <c r="B21" s="30" t="s">
        <v>159</v>
      </c>
      <c r="C21" s="18" t="s">
        <v>319</v>
      </c>
      <c r="D21" s="17" t="s">
        <v>178</v>
      </c>
      <c r="E21" s="242" t="s">
        <v>156</v>
      </c>
      <c r="F21" s="243"/>
      <c r="G21" s="16">
        <v>44228</v>
      </c>
      <c r="H21" s="20">
        <v>44531</v>
      </c>
      <c r="I21" s="302" t="s">
        <v>568</v>
      </c>
    </row>
    <row r="22" spans="2:9" ht="48.75" customHeight="1" x14ac:dyDescent="0.25">
      <c r="B22" s="69" t="s">
        <v>160</v>
      </c>
      <c r="C22" s="18" t="s">
        <v>320</v>
      </c>
      <c r="D22" s="75" t="s">
        <v>178</v>
      </c>
      <c r="E22" s="257" t="s">
        <v>131</v>
      </c>
      <c r="F22" s="257"/>
      <c r="G22" s="16">
        <v>44228</v>
      </c>
      <c r="H22" s="20">
        <v>44531</v>
      </c>
      <c r="I22" t="s">
        <v>533</v>
      </c>
    </row>
    <row r="23" spans="2:9" ht="53.25" customHeight="1" x14ac:dyDescent="0.25">
      <c r="B23" s="30" t="s">
        <v>161</v>
      </c>
      <c r="C23" s="18" t="s">
        <v>484</v>
      </c>
      <c r="D23" s="17" t="s">
        <v>163</v>
      </c>
      <c r="E23" s="242" t="s">
        <v>156</v>
      </c>
      <c r="F23" s="243"/>
      <c r="G23" s="16">
        <v>44531</v>
      </c>
      <c r="H23" s="20">
        <v>44560</v>
      </c>
      <c r="I23" t="s">
        <v>533</v>
      </c>
    </row>
    <row r="24" spans="2:9" ht="15.75" customHeight="1" x14ac:dyDescent="0.25">
      <c r="B24" s="246" t="s">
        <v>164</v>
      </c>
      <c r="C24" s="247"/>
      <c r="D24" s="247"/>
      <c r="E24" s="247"/>
      <c r="F24" s="247"/>
      <c r="G24" s="247"/>
      <c r="H24" s="248"/>
    </row>
    <row r="25" spans="2:9" ht="45" customHeight="1" x14ac:dyDescent="0.25">
      <c r="B25" s="239" t="s">
        <v>165</v>
      </c>
      <c r="C25" s="18" t="s">
        <v>522</v>
      </c>
      <c r="D25" s="19" t="s">
        <v>294</v>
      </c>
      <c r="E25" s="244" t="s">
        <v>485</v>
      </c>
      <c r="F25" s="244"/>
      <c r="G25" s="16">
        <v>44197</v>
      </c>
      <c r="H25" s="16">
        <v>44285</v>
      </c>
      <c r="I25" s="302" t="s">
        <v>569</v>
      </c>
    </row>
    <row r="26" spans="2:9" ht="42.75" customHeight="1" x14ac:dyDescent="0.25">
      <c r="B26" s="240"/>
      <c r="C26" s="18" t="s">
        <v>354</v>
      </c>
      <c r="D26" s="19" t="s">
        <v>294</v>
      </c>
      <c r="E26" s="241" t="s">
        <v>486</v>
      </c>
      <c r="F26" s="241"/>
      <c r="G26" s="110">
        <v>44197</v>
      </c>
      <c r="H26" s="110">
        <v>44377</v>
      </c>
      <c r="I26" t="s">
        <v>570</v>
      </c>
    </row>
    <row r="27" spans="2:9" ht="42.75" customHeight="1" x14ac:dyDescent="0.25">
      <c r="B27" s="240"/>
      <c r="C27" s="18" t="s">
        <v>321</v>
      </c>
      <c r="D27" s="19" t="s">
        <v>292</v>
      </c>
      <c r="E27" s="241" t="s">
        <v>487</v>
      </c>
      <c r="F27" s="241"/>
      <c r="G27" s="110">
        <v>44348</v>
      </c>
      <c r="H27" s="111">
        <v>44531</v>
      </c>
      <c r="I27" s="302" t="s">
        <v>571</v>
      </c>
    </row>
    <row r="28" spans="2:9" ht="32.25" customHeight="1" x14ac:dyDescent="0.25">
      <c r="B28" s="239" t="s">
        <v>166</v>
      </c>
      <c r="C28" s="18" t="s">
        <v>355</v>
      </c>
      <c r="D28" s="19" t="s">
        <v>523</v>
      </c>
      <c r="E28" s="244" t="s">
        <v>293</v>
      </c>
      <c r="F28" s="244"/>
      <c r="G28" s="16">
        <v>44228</v>
      </c>
      <c r="H28" s="20">
        <v>44348</v>
      </c>
      <c r="I28" t="s">
        <v>533</v>
      </c>
    </row>
    <row r="29" spans="2:9" ht="45" customHeight="1" x14ac:dyDescent="0.25">
      <c r="B29" s="240"/>
      <c r="C29" s="18" t="s">
        <v>488</v>
      </c>
      <c r="D29" s="19" t="s">
        <v>356</v>
      </c>
      <c r="E29" s="241" t="s">
        <v>293</v>
      </c>
      <c r="F29" s="241"/>
      <c r="G29" s="110">
        <v>44228</v>
      </c>
      <c r="H29" s="111">
        <v>44348</v>
      </c>
      <c r="I29" t="s">
        <v>570</v>
      </c>
    </row>
    <row r="30" spans="2:9" ht="33" customHeight="1" x14ac:dyDescent="0.25">
      <c r="B30" s="240"/>
      <c r="C30" s="18" t="s">
        <v>384</v>
      </c>
      <c r="D30" s="19" t="s">
        <v>295</v>
      </c>
      <c r="E30" s="241" t="s">
        <v>293</v>
      </c>
      <c r="F30" s="241"/>
      <c r="G30" s="110">
        <v>44228</v>
      </c>
      <c r="H30" s="111">
        <v>44531</v>
      </c>
      <c r="I30" t="s">
        <v>570</v>
      </c>
    </row>
    <row r="31" spans="2:9" ht="81" customHeight="1" x14ac:dyDescent="0.25">
      <c r="B31" s="245"/>
      <c r="C31" s="18" t="s">
        <v>296</v>
      </c>
      <c r="D31" s="19" t="s">
        <v>297</v>
      </c>
      <c r="E31" s="241" t="s">
        <v>281</v>
      </c>
      <c r="F31" s="241"/>
      <c r="G31" s="110">
        <v>44228</v>
      </c>
      <c r="H31" s="111">
        <v>44531</v>
      </c>
      <c r="I31" s="302" t="s">
        <v>572</v>
      </c>
    </row>
    <row r="32" spans="2:9" ht="105.75" customHeight="1" x14ac:dyDescent="0.25">
      <c r="B32" s="239" t="s">
        <v>167</v>
      </c>
      <c r="C32" s="18" t="s">
        <v>298</v>
      </c>
      <c r="D32" s="19" t="s">
        <v>299</v>
      </c>
      <c r="E32" s="244" t="s">
        <v>29</v>
      </c>
      <c r="F32" s="244"/>
      <c r="G32" s="16">
        <v>44228</v>
      </c>
      <c r="H32" s="20">
        <v>44531</v>
      </c>
      <c r="I32" s="302" t="s">
        <v>569</v>
      </c>
    </row>
    <row r="33" spans="2:9" ht="75" x14ac:dyDescent="0.25">
      <c r="B33" s="240"/>
      <c r="C33" s="18" t="s">
        <v>358</v>
      </c>
      <c r="D33" s="19" t="s">
        <v>489</v>
      </c>
      <c r="E33" s="244" t="s">
        <v>29</v>
      </c>
      <c r="F33" s="244"/>
      <c r="G33" s="16">
        <v>44228</v>
      </c>
      <c r="H33" s="20">
        <v>44531</v>
      </c>
      <c r="I33" s="302" t="s">
        <v>573</v>
      </c>
    </row>
    <row r="34" spans="2:9" ht="48.75" customHeight="1" x14ac:dyDescent="0.25">
      <c r="B34" s="240"/>
      <c r="C34" s="18" t="s">
        <v>524</v>
      </c>
      <c r="D34" s="19" t="s">
        <v>357</v>
      </c>
      <c r="E34" s="241" t="s">
        <v>490</v>
      </c>
      <c r="F34" s="241"/>
      <c r="G34" s="110">
        <v>44228</v>
      </c>
      <c r="H34" s="111">
        <v>44531</v>
      </c>
      <c r="I34" t="s">
        <v>570</v>
      </c>
    </row>
    <row r="35" spans="2:9" ht="39" customHeight="1" x14ac:dyDescent="0.25">
      <c r="B35" s="239" t="s">
        <v>168</v>
      </c>
      <c r="C35" s="18" t="s">
        <v>491</v>
      </c>
      <c r="D35" s="19" t="s">
        <v>323</v>
      </c>
      <c r="E35" s="244" t="s">
        <v>31</v>
      </c>
      <c r="F35" s="244"/>
      <c r="G35" s="16">
        <v>44198</v>
      </c>
      <c r="H35" s="20" t="s">
        <v>368</v>
      </c>
      <c r="I35" t="s">
        <v>570</v>
      </c>
    </row>
    <row r="36" spans="2:9" ht="22.5" customHeight="1" x14ac:dyDescent="0.25">
      <c r="B36" s="240"/>
      <c r="C36" s="18" t="s">
        <v>322</v>
      </c>
      <c r="D36" s="19" t="s">
        <v>300</v>
      </c>
      <c r="E36" s="244" t="s">
        <v>31</v>
      </c>
      <c r="F36" s="244"/>
      <c r="G36" s="16">
        <v>44349</v>
      </c>
      <c r="H36" s="20">
        <v>44560</v>
      </c>
      <c r="I36" s="302" t="s">
        <v>574</v>
      </c>
    </row>
    <row r="37" spans="2:9" x14ac:dyDescent="0.25">
      <c r="B37" s="245"/>
      <c r="C37" s="18" t="s">
        <v>301</v>
      </c>
      <c r="D37" s="19" t="s">
        <v>302</v>
      </c>
      <c r="E37" s="244" t="s">
        <v>31</v>
      </c>
      <c r="F37" s="244"/>
      <c r="G37" s="16">
        <v>44349</v>
      </c>
      <c r="H37" s="20">
        <v>44560</v>
      </c>
      <c r="I37" s="302" t="s">
        <v>533</v>
      </c>
    </row>
    <row r="38" spans="2:9" ht="45" customHeight="1" x14ac:dyDescent="0.25">
      <c r="B38" s="30" t="s">
        <v>169</v>
      </c>
      <c r="C38" s="18" t="s">
        <v>170</v>
      </c>
      <c r="D38" s="19" t="s">
        <v>309</v>
      </c>
      <c r="E38" s="241" t="s">
        <v>171</v>
      </c>
      <c r="F38" s="241"/>
      <c r="G38" s="110">
        <v>44349</v>
      </c>
      <c r="H38" s="111">
        <v>44560</v>
      </c>
      <c r="I38" t="s">
        <v>570</v>
      </c>
    </row>
    <row r="39" spans="2:9" ht="15.75" customHeight="1" thickBot="1" x14ac:dyDescent="0.3">
      <c r="B39" s="271" t="s">
        <v>172</v>
      </c>
      <c r="C39" s="272"/>
      <c r="D39" s="272"/>
      <c r="E39" s="272"/>
      <c r="F39" s="272"/>
      <c r="G39" s="272"/>
      <c r="H39" s="273"/>
    </row>
    <row r="40" spans="2:9" ht="46.5" customHeight="1" x14ac:dyDescent="0.25">
      <c r="B40" s="274" t="s">
        <v>304</v>
      </c>
      <c r="C40" s="77" t="s">
        <v>360</v>
      </c>
      <c r="D40" s="78" t="s">
        <v>359</v>
      </c>
      <c r="E40" s="267" t="s">
        <v>171</v>
      </c>
      <c r="F40" s="267"/>
      <c r="G40" s="79">
        <v>44228</v>
      </c>
      <c r="H40" s="80">
        <v>44285</v>
      </c>
      <c r="I40" t="s">
        <v>575</v>
      </c>
    </row>
    <row r="41" spans="2:9" ht="47.25" customHeight="1" x14ac:dyDescent="0.25">
      <c r="B41" s="275"/>
      <c r="C41" s="18" t="s">
        <v>361</v>
      </c>
      <c r="D41" s="19" t="s">
        <v>362</v>
      </c>
      <c r="E41" s="244" t="s">
        <v>171</v>
      </c>
      <c r="F41" s="244"/>
      <c r="G41" s="16">
        <v>44285</v>
      </c>
      <c r="H41" s="20">
        <v>44560</v>
      </c>
      <c r="I41" t="s">
        <v>533</v>
      </c>
    </row>
    <row r="42" spans="2:9" ht="60" customHeight="1" x14ac:dyDescent="0.25">
      <c r="B42" s="258"/>
      <c r="C42" s="18" t="s">
        <v>529</v>
      </c>
      <c r="D42" s="19" t="s">
        <v>363</v>
      </c>
      <c r="E42" s="244" t="s">
        <v>364</v>
      </c>
      <c r="F42" s="244"/>
      <c r="G42" s="16">
        <v>44285</v>
      </c>
      <c r="H42" s="20">
        <v>44560</v>
      </c>
      <c r="I42" t="s">
        <v>570</v>
      </c>
    </row>
    <row r="43" spans="2:9" ht="15.75" customHeight="1" x14ac:dyDescent="0.25">
      <c r="B43" s="268" t="s">
        <v>173</v>
      </c>
      <c r="C43" s="269"/>
      <c r="D43" s="269"/>
      <c r="E43" s="269"/>
      <c r="F43" s="269"/>
      <c r="G43" s="269"/>
      <c r="H43" s="270"/>
    </row>
    <row r="44" spans="2:9" ht="45.75" thickBot="1" x14ac:dyDescent="0.3">
      <c r="B44" s="21" t="s">
        <v>174</v>
      </c>
      <c r="C44" s="22" t="s">
        <v>324</v>
      </c>
      <c r="D44" s="68" t="s">
        <v>305</v>
      </c>
      <c r="E44" s="266" t="s">
        <v>175</v>
      </c>
      <c r="F44" s="266"/>
      <c r="G44" s="23">
        <v>44228</v>
      </c>
      <c r="H44" s="24">
        <v>44560</v>
      </c>
      <c r="I44" s="302" t="s">
        <v>576</v>
      </c>
    </row>
    <row r="46" spans="2:9" x14ac:dyDescent="0.25">
      <c r="B46" s="25" t="s">
        <v>3</v>
      </c>
      <c r="C46" s="25"/>
      <c r="D46" s="25" t="s">
        <v>10</v>
      </c>
      <c r="G46" s="25" t="s">
        <v>12</v>
      </c>
      <c r="H46" s="26"/>
    </row>
    <row r="47" spans="2:9" x14ac:dyDescent="0.25">
      <c r="B47" s="25"/>
      <c r="C47" s="25"/>
      <c r="D47" s="25"/>
      <c r="G47" s="25"/>
      <c r="H47" s="26"/>
    </row>
    <row r="48" spans="2:9" x14ac:dyDescent="0.25">
      <c r="B48" s="25"/>
      <c r="C48" s="25"/>
      <c r="D48" s="27"/>
      <c r="G48" s="25"/>
      <c r="H48" s="26"/>
    </row>
    <row r="49" spans="2:8" x14ac:dyDescent="0.25">
      <c r="B49" s="28" t="s">
        <v>110</v>
      </c>
      <c r="D49" s="28" t="s">
        <v>17</v>
      </c>
      <c r="G49" s="28" t="s">
        <v>8</v>
      </c>
      <c r="H49" s="26"/>
    </row>
    <row r="50" spans="2:8" x14ac:dyDescent="0.25">
      <c r="B50" s="29" t="s">
        <v>111</v>
      </c>
      <c r="D50" s="29" t="s">
        <v>16</v>
      </c>
      <c r="G50" s="29" t="s">
        <v>9</v>
      </c>
      <c r="H50" s="26"/>
    </row>
    <row r="51" spans="2:8" x14ac:dyDescent="0.25">
      <c r="B51" s="29"/>
      <c r="C51" s="29"/>
      <c r="D51" s="29"/>
      <c r="G51" s="29"/>
      <c r="H51" s="26"/>
    </row>
    <row r="52" spans="2:8" x14ac:dyDescent="0.25">
      <c r="B52" s="29" t="s">
        <v>493</v>
      </c>
      <c r="C52" s="29"/>
      <c r="D52" s="29" t="s">
        <v>494</v>
      </c>
      <c r="G52" s="29" t="s">
        <v>367</v>
      </c>
      <c r="H52" s="113">
        <v>44227</v>
      </c>
    </row>
    <row r="53" spans="2:8" x14ac:dyDescent="0.25">
      <c r="B53" s="29" t="s">
        <v>42</v>
      </c>
      <c r="C53" s="29"/>
      <c r="D53" s="29" t="s">
        <v>13</v>
      </c>
      <c r="G53" s="29" t="s">
        <v>14</v>
      </c>
      <c r="H53" s="26"/>
    </row>
  </sheetData>
  <mergeCells count="53">
    <mergeCell ref="I8:I10"/>
    <mergeCell ref="E44:F44"/>
    <mergeCell ref="E28:F28"/>
    <mergeCell ref="E32:F32"/>
    <mergeCell ref="E35:F35"/>
    <mergeCell ref="E38:F38"/>
    <mergeCell ref="E40:F40"/>
    <mergeCell ref="B43:H43"/>
    <mergeCell ref="B39:H39"/>
    <mergeCell ref="B40:B42"/>
    <mergeCell ref="B28:B31"/>
    <mergeCell ref="E31:F31"/>
    <mergeCell ref="E34:F34"/>
    <mergeCell ref="B32:B34"/>
    <mergeCell ref="E42:F42"/>
    <mergeCell ref="E36:F36"/>
    <mergeCell ref="E41:F41"/>
    <mergeCell ref="B1:B5"/>
    <mergeCell ref="C1:H2"/>
    <mergeCell ref="C3:H4"/>
    <mergeCell ref="C5:H5"/>
    <mergeCell ref="B7:H7"/>
    <mergeCell ref="B8:H8"/>
    <mergeCell ref="B9:B10"/>
    <mergeCell ref="E17:F17"/>
    <mergeCell ref="E30:F30"/>
    <mergeCell ref="G9:H9"/>
    <mergeCell ref="E26:F26"/>
    <mergeCell ref="E22:F22"/>
    <mergeCell ref="C9:C10"/>
    <mergeCell ref="D9:D10"/>
    <mergeCell ref="B11:H11"/>
    <mergeCell ref="E9:F10"/>
    <mergeCell ref="E12:F12"/>
    <mergeCell ref="E13:F13"/>
    <mergeCell ref="E29:F29"/>
    <mergeCell ref="B12:B14"/>
    <mergeCell ref="E14:F14"/>
    <mergeCell ref="B15:H15"/>
    <mergeCell ref="B24:H24"/>
    <mergeCell ref="E16:F16"/>
    <mergeCell ref="E21:F21"/>
    <mergeCell ref="B16:B19"/>
    <mergeCell ref="E19:F19"/>
    <mergeCell ref="E18:F18"/>
    <mergeCell ref="E20:F20"/>
    <mergeCell ref="B25:B27"/>
    <mergeCell ref="E27:F27"/>
    <mergeCell ref="E23:F23"/>
    <mergeCell ref="E25:F25"/>
    <mergeCell ref="E37:F37"/>
    <mergeCell ref="B35:B37"/>
    <mergeCell ref="E33:F33"/>
  </mergeCells>
  <printOptions horizontalCentered="1" verticalCentered="1"/>
  <pageMargins left="1.1023622047244095" right="0.70866141732283472" top="0.74803149606299213" bottom="0.74803149606299213" header="0.31496062992125984" footer="0.31496062992125984"/>
  <pageSetup paperSize="123" scale="70" orientation="landscape" r:id="rId1"/>
  <rowBreaks count="2" manualBreakCount="2">
    <brk id="23" max="8" man="1"/>
    <brk id="33"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7:M19"/>
  <sheetViews>
    <sheetView topLeftCell="C1" workbookViewId="0">
      <selection activeCell="H17" sqref="H17:H19"/>
    </sheetView>
  </sheetViews>
  <sheetFormatPr baseColWidth="10" defaultRowHeight="15" x14ac:dyDescent="0.25"/>
  <cols>
    <col min="6" max="6" width="24.7109375" customWidth="1"/>
    <col min="7" max="7" width="45" customWidth="1"/>
    <col min="8" max="8" width="18.85546875" customWidth="1"/>
  </cols>
  <sheetData>
    <row r="7" spans="5:13" ht="15.75" thickBot="1" x14ac:dyDescent="0.3"/>
    <row r="8" spans="5:13" x14ac:dyDescent="0.25">
      <c r="E8" s="276" t="s">
        <v>54</v>
      </c>
      <c r="F8" s="277"/>
      <c r="G8" s="278"/>
    </row>
    <row r="9" spans="5:13" x14ac:dyDescent="0.25">
      <c r="E9" s="5">
        <v>1</v>
      </c>
      <c r="F9" s="4" t="s">
        <v>55</v>
      </c>
      <c r="G9" s="6" t="s">
        <v>57</v>
      </c>
      <c r="H9" t="s">
        <v>65</v>
      </c>
      <c r="M9" t="str">
        <f>CONCATENATE(E9,F9,G9)</f>
        <v>1RARA VEZNo se ha presentado en los últimos 5 años</v>
      </c>
    </row>
    <row r="10" spans="5:13" x14ac:dyDescent="0.25">
      <c r="E10" s="5">
        <v>2</v>
      </c>
      <c r="F10" s="4" t="s">
        <v>56</v>
      </c>
      <c r="G10" s="6" t="s">
        <v>58</v>
      </c>
      <c r="H10" t="s">
        <v>66</v>
      </c>
      <c r="M10" t="str">
        <f>CONCATENATE(E10,F10,G10)</f>
        <v>2IMPROBABLESe presentó una vez en los últimos 5 años</v>
      </c>
    </row>
    <row r="11" spans="5:13" x14ac:dyDescent="0.25">
      <c r="E11" s="5">
        <v>3</v>
      </c>
      <c r="F11" s="4" t="s">
        <v>59</v>
      </c>
      <c r="G11" s="6" t="s">
        <v>60</v>
      </c>
      <c r="H11" t="s">
        <v>67</v>
      </c>
      <c r="M11" t="str">
        <f t="shared" ref="M11:M13" si="0">CONCATENATE(E11,F11,G11)</f>
        <v>3POSIBLESe presentó una vez en los últimos 2 años</v>
      </c>
    </row>
    <row r="12" spans="5:13" x14ac:dyDescent="0.25">
      <c r="E12" s="5">
        <v>4</v>
      </c>
      <c r="F12" s="4" t="s">
        <v>61</v>
      </c>
      <c r="G12" s="6" t="s">
        <v>62</v>
      </c>
      <c r="H12" t="s">
        <v>68</v>
      </c>
      <c r="M12" t="str">
        <f t="shared" si="0"/>
        <v>4ES PROBABLESe presentó una vez en el último año</v>
      </c>
    </row>
    <row r="13" spans="5:13" ht="15.75" thickBot="1" x14ac:dyDescent="0.3">
      <c r="E13" s="7">
        <v>5</v>
      </c>
      <c r="F13" s="8" t="s">
        <v>63</v>
      </c>
      <c r="G13" s="9" t="s">
        <v>64</v>
      </c>
      <c r="H13" t="s">
        <v>69</v>
      </c>
      <c r="M13" t="str">
        <f t="shared" si="0"/>
        <v>5ES MUY SEGUROSe ha presentado mas de una vez en el año</v>
      </c>
    </row>
    <row r="15" spans="5:13" ht="15.75" thickBot="1" x14ac:dyDescent="0.3"/>
    <row r="16" spans="5:13" x14ac:dyDescent="0.25">
      <c r="E16" s="276" t="s">
        <v>100</v>
      </c>
      <c r="F16" s="277"/>
      <c r="G16" s="278"/>
    </row>
    <row r="17" spans="5:11" x14ac:dyDescent="0.25">
      <c r="E17" s="5">
        <v>5</v>
      </c>
      <c r="F17" s="4" t="s">
        <v>101</v>
      </c>
      <c r="G17" s="6" t="s">
        <v>104</v>
      </c>
      <c r="H17" t="s">
        <v>107</v>
      </c>
      <c r="K17" t="str">
        <f>+CONCATENATE(E17,F17,G17)</f>
        <v>5MODERADOAfectación parcial al proceso y a la dependencia Genera medianas consecuencias para la entidad</v>
      </c>
    </row>
    <row r="18" spans="5:11" x14ac:dyDescent="0.25">
      <c r="E18" s="5">
        <v>10</v>
      </c>
      <c r="F18" s="4" t="s">
        <v>102</v>
      </c>
      <c r="G18" s="6" t="s">
        <v>105</v>
      </c>
      <c r="H18" t="s">
        <v>108</v>
      </c>
      <c r="K18" t="str">
        <f t="shared" ref="K18:K19" si="1">+CONCATENATE(E18,F18,G18)</f>
        <v>10MAYORImpacto negativo de la Entidad. Genera altas consecuencias para la entidad.</v>
      </c>
    </row>
    <row r="19" spans="5:11" ht="15.75" thickBot="1" x14ac:dyDescent="0.3">
      <c r="E19" s="7">
        <v>20</v>
      </c>
      <c r="F19" s="8" t="s">
        <v>103</v>
      </c>
      <c r="G19" s="9" t="s">
        <v>106</v>
      </c>
      <c r="H19" t="s">
        <v>109</v>
      </c>
      <c r="K19" t="str">
        <f t="shared" si="1"/>
        <v>20CATASTRÓFICOConsecuencias desastrosas sobre el sector. Genera consecuencias desastrosas para la entidad</v>
      </c>
    </row>
  </sheetData>
  <mergeCells count="2">
    <mergeCell ref="E8:G8"/>
    <mergeCell ref="E16:G16"/>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1:AM69"/>
  <sheetViews>
    <sheetView topLeftCell="U1" workbookViewId="0">
      <selection activeCell="AL66" sqref="AL66"/>
    </sheetView>
  </sheetViews>
  <sheetFormatPr baseColWidth="10" defaultRowHeight="15" x14ac:dyDescent="0.25"/>
  <cols>
    <col min="3" max="5" width="40.7109375" customWidth="1"/>
    <col min="6" max="7" width="12.28515625" style="50" customWidth="1"/>
    <col min="8" max="8" width="19.7109375" style="52" customWidth="1"/>
    <col min="9" max="10" width="13.28515625" style="50" customWidth="1"/>
    <col min="11" max="11" width="17.5703125" style="50" customWidth="1"/>
    <col min="12" max="14" width="23.140625" style="50" customWidth="1"/>
    <col min="15" max="15" width="11.42578125" style="50"/>
    <col min="17" max="17" width="24.7109375" customWidth="1"/>
    <col min="35" max="36" width="11.7109375" bestFit="1" customWidth="1"/>
    <col min="37" max="37" width="11.5703125" bestFit="1" customWidth="1"/>
    <col min="38" max="39" width="11.5703125" style="49" bestFit="1" customWidth="1"/>
  </cols>
  <sheetData>
    <row r="1" spans="3:39" x14ac:dyDescent="0.25">
      <c r="F1" s="279">
        <v>1</v>
      </c>
      <c r="G1" s="279"/>
      <c r="H1" s="279"/>
      <c r="I1" s="291">
        <v>9</v>
      </c>
      <c r="J1" s="291"/>
      <c r="K1" s="291"/>
      <c r="M1" s="279">
        <v>12</v>
      </c>
      <c r="N1" s="279"/>
      <c r="O1" s="279"/>
      <c r="P1" s="279"/>
      <c r="Q1" s="279"/>
      <c r="R1" s="279"/>
      <c r="S1" s="279">
        <v>13</v>
      </c>
      <c r="T1" s="279"/>
      <c r="U1" s="279"/>
      <c r="V1" s="279">
        <v>14</v>
      </c>
      <c r="W1" s="279"/>
      <c r="X1" s="279"/>
      <c r="Y1" s="279">
        <v>15</v>
      </c>
      <c r="Z1" s="279"/>
      <c r="AA1" s="279"/>
      <c r="AB1" s="279">
        <v>16</v>
      </c>
      <c r="AC1" s="279"/>
      <c r="AD1" s="279"/>
      <c r="AE1" s="279">
        <v>20</v>
      </c>
      <c r="AF1" s="279"/>
      <c r="AG1" s="279"/>
      <c r="AI1" s="283" t="s">
        <v>274</v>
      </c>
      <c r="AJ1" s="283"/>
      <c r="AK1" s="283"/>
      <c r="AL1" s="282" t="s">
        <v>275</v>
      </c>
      <c r="AM1" s="282"/>
    </row>
    <row r="2" spans="3:39" hidden="1" x14ac:dyDescent="0.25">
      <c r="C2" s="289" t="s">
        <v>5</v>
      </c>
      <c r="D2" s="218" t="s">
        <v>116</v>
      </c>
      <c r="E2" s="218" t="s">
        <v>117</v>
      </c>
      <c r="F2" s="244">
        <v>1</v>
      </c>
      <c r="G2" s="244">
        <v>20</v>
      </c>
      <c r="H2" s="244" t="s">
        <v>206</v>
      </c>
      <c r="I2" s="244">
        <v>5</v>
      </c>
      <c r="J2" s="244">
        <v>5</v>
      </c>
      <c r="K2" s="244"/>
      <c r="L2" s="244"/>
      <c r="M2" s="244">
        <v>4</v>
      </c>
      <c r="N2" s="244">
        <v>10</v>
      </c>
      <c r="O2" s="244" t="s">
        <v>248</v>
      </c>
      <c r="P2" s="289"/>
      <c r="Q2" s="218"/>
      <c r="R2" s="218"/>
      <c r="S2" s="244">
        <v>1</v>
      </c>
      <c r="T2" s="244">
        <v>5</v>
      </c>
      <c r="U2" s="244" t="s">
        <v>252</v>
      </c>
      <c r="V2" s="244">
        <v>3</v>
      </c>
      <c r="W2" s="244">
        <v>5</v>
      </c>
      <c r="X2" s="244" t="s">
        <v>252</v>
      </c>
      <c r="Y2" s="244">
        <v>3</v>
      </c>
      <c r="Z2" s="244">
        <v>5</v>
      </c>
      <c r="AA2" s="244" t="s">
        <v>260</v>
      </c>
      <c r="AB2" s="244">
        <v>0</v>
      </c>
      <c r="AC2" s="244">
        <v>0</v>
      </c>
      <c r="AD2" s="244" t="s">
        <v>264</v>
      </c>
      <c r="AE2" s="244"/>
      <c r="AF2" s="244"/>
      <c r="AG2" s="244"/>
      <c r="AI2" s="244">
        <f>(F2+I2+M2+S2+V2+Y2+AB2)/7</f>
        <v>2.4285714285714284</v>
      </c>
      <c r="AJ2" s="244">
        <f>(G2+J2+N2+T2+W2+Z2+AC2)/7</f>
        <v>7.1428571428571432</v>
      </c>
      <c r="AK2" s="244">
        <f>AI2*AJ2</f>
        <v>17.346938775510203</v>
      </c>
      <c r="AL2" s="244">
        <v>2</v>
      </c>
      <c r="AM2" s="244">
        <v>5</v>
      </c>
    </row>
    <row r="3" spans="3:39" hidden="1" x14ac:dyDescent="0.25">
      <c r="C3" s="289"/>
      <c r="D3" s="218"/>
      <c r="E3" s="218"/>
      <c r="F3" s="244"/>
      <c r="G3" s="244"/>
      <c r="H3" s="244"/>
      <c r="I3" s="244"/>
      <c r="J3" s="244"/>
      <c r="K3" s="244"/>
      <c r="L3" s="244"/>
      <c r="M3" s="244"/>
      <c r="N3" s="244"/>
      <c r="O3" s="244"/>
      <c r="P3" s="289"/>
      <c r="Q3" s="218"/>
      <c r="R3" s="218"/>
      <c r="S3" s="244"/>
      <c r="T3" s="244"/>
      <c r="U3" s="244"/>
      <c r="V3" s="244"/>
      <c r="W3" s="244"/>
      <c r="X3" s="244"/>
      <c r="Y3" s="244"/>
      <c r="Z3" s="244"/>
      <c r="AA3" s="244"/>
      <c r="AB3" s="244"/>
      <c r="AC3" s="244"/>
      <c r="AD3" s="244"/>
      <c r="AE3" s="244"/>
      <c r="AF3" s="244"/>
      <c r="AG3" s="244"/>
      <c r="AI3" s="244"/>
      <c r="AJ3" s="244"/>
      <c r="AK3" s="244"/>
      <c r="AL3" s="244"/>
      <c r="AM3" s="244"/>
    </row>
    <row r="4" spans="3:39" hidden="1" x14ac:dyDescent="0.25">
      <c r="C4" s="289"/>
      <c r="D4" s="218"/>
      <c r="E4" s="218"/>
      <c r="F4" s="244"/>
      <c r="G4" s="244"/>
      <c r="H4" s="244"/>
      <c r="I4" s="244"/>
      <c r="J4" s="244"/>
      <c r="K4" s="244"/>
      <c r="L4" s="244"/>
      <c r="M4" s="244"/>
      <c r="N4" s="244"/>
      <c r="O4" s="244"/>
      <c r="P4" s="289"/>
      <c r="Q4" s="218"/>
      <c r="R4" s="218"/>
      <c r="S4" s="244"/>
      <c r="T4" s="244"/>
      <c r="U4" s="244"/>
      <c r="V4" s="244"/>
      <c r="W4" s="244"/>
      <c r="X4" s="244"/>
      <c r="Y4" s="244"/>
      <c r="Z4" s="244"/>
      <c r="AA4" s="244"/>
      <c r="AB4" s="244"/>
      <c r="AC4" s="244"/>
      <c r="AD4" s="244"/>
      <c r="AE4" s="244"/>
      <c r="AF4" s="244"/>
      <c r="AG4" s="244"/>
      <c r="AI4" s="244"/>
      <c r="AJ4" s="244"/>
      <c r="AK4" s="244"/>
      <c r="AL4" s="244"/>
      <c r="AM4" s="244"/>
    </row>
    <row r="5" spans="3:39" hidden="1" x14ac:dyDescent="0.25">
      <c r="C5" s="289"/>
      <c r="D5" s="218"/>
      <c r="E5" s="218"/>
      <c r="F5" s="244"/>
      <c r="G5" s="244"/>
      <c r="H5" s="244"/>
      <c r="I5" s="244"/>
      <c r="J5" s="244"/>
      <c r="K5" s="244"/>
      <c r="L5" s="244"/>
      <c r="M5" s="244"/>
      <c r="N5" s="244"/>
      <c r="O5" s="244"/>
      <c r="P5" s="289"/>
      <c r="Q5" s="218"/>
      <c r="R5" s="218"/>
      <c r="S5" s="244"/>
      <c r="T5" s="244"/>
      <c r="U5" s="244"/>
      <c r="V5" s="244"/>
      <c r="W5" s="244"/>
      <c r="X5" s="244"/>
      <c r="Y5" s="244"/>
      <c r="Z5" s="244"/>
      <c r="AA5" s="244"/>
      <c r="AB5" s="244"/>
      <c r="AC5" s="244"/>
      <c r="AD5" s="244"/>
      <c r="AE5" s="244"/>
      <c r="AF5" s="244"/>
      <c r="AG5" s="244"/>
      <c r="AI5" s="244"/>
      <c r="AJ5" s="244"/>
      <c r="AK5" s="244"/>
      <c r="AL5" s="244"/>
      <c r="AM5" s="244"/>
    </row>
    <row r="6" spans="3:39" hidden="1" x14ac:dyDescent="0.25">
      <c r="C6" s="289"/>
      <c r="D6" s="218"/>
      <c r="E6" s="218"/>
      <c r="F6" s="244"/>
      <c r="G6" s="244"/>
      <c r="H6" s="244"/>
      <c r="I6" s="244"/>
      <c r="J6" s="244"/>
      <c r="K6" s="244"/>
      <c r="L6" s="244"/>
      <c r="M6" s="244"/>
      <c r="N6" s="244"/>
      <c r="O6" s="244"/>
      <c r="P6" s="289"/>
      <c r="Q6" s="218"/>
      <c r="R6" s="218"/>
      <c r="S6" s="244"/>
      <c r="T6" s="244"/>
      <c r="U6" s="244"/>
      <c r="V6" s="244"/>
      <c r="W6" s="244"/>
      <c r="X6" s="244"/>
      <c r="Y6" s="244"/>
      <c r="Z6" s="244"/>
      <c r="AA6" s="244"/>
      <c r="AB6" s="244"/>
      <c r="AC6" s="244"/>
      <c r="AD6" s="244"/>
      <c r="AE6" s="244"/>
      <c r="AF6" s="244"/>
      <c r="AG6" s="244"/>
      <c r="AI6" s="244"/>
      <c r="AJ6" s="244"/>
      <c r="AK6" s="244"/>
      <c r="AL6" s="244"/>
      <c r="AM6" s="244"/>
    </row>
    <row r="7" spans="3:39" ht="15" hidden="1" customHeight="1" x14ac:dyDescent="0.25">
      <c r="C7" s="289" t="s">
        <v>232</v>
      </c>
      <c r="D7" s="218" t="s">
        <v>277</v>
      </c>
      <c r="E7" s="218" t="s">
        <v>153</v>
      </c>
      <c r="F7" s="244">
        <v>2</v>
      </c>
      <c r="G7" s="244">
        <v>20</v>
      </c>
      <c r="H7" s="244" t="s">
        <v>207</v>
      </c>
      <c r="I7" s="244">
        <v>4</v>
      </c>
      <c r="J7" s="244">
        <v>5</v>
      </c>
      <c r="K7" s="244"/>
      <c r="L7" s="244"/>
      <c r="M7" s="244">
        <v>0</v>
      </c>
      <c r="N7" s="244">
        <v>0</v>
      </c>
      <c r="O7" s="244" t="s">
        <v>256</v>
      </c>
      <c r="P7" s="289"/>
      <c r="Q7" s="218"/>
      <c r="R7" s="218"/>
      <c r="S7" s="244">
        <v>1</v>
      </c>
      <c r="T7" s="244">
        <v>10</v>
      </c>
      <c r="U7" s="244" t="s">
        <v>253</v>
      </c>
      <c r="V7" s="244">
        <v>0</v>
      </c>
      <c r="W7" s="244">
        <v>0</v>
      </c>
      <c r="X7" s="244" t="s">
        <v>256</v>
      </c>
      <c r="Y7" s="244">
        <v>0</v>
      </c>
      <c r="Z7" s="244">
        <v>0</v>
      </c>
      <c r="AA7" s="244" t="s">
        <v>256</v>
      </c>
      <c r="AB7" s="244">
        <v>0</v>
      </c>
      <c r="AC7" s="244">
        <v>0</v>
      </c>
      <c r="AD7" s="244" t="s">
        <v>256</v>
      </c>
      <c r="AE7" s="244">
        <v>1</v>
      </c>
      <c r="AF7" s="244">
        <v>5</v>
      </c>
      <c r="AG7" s="244" t="s">
        <v>278</v>
      </c>
      <c r="AI7" s="244">
        <f>(F7+I7+M7+S7+V7+Y7+AB7+AE7)/8</f>
        <v>1</v>
      </c>
      <c r="AJ7" s="244">
        <f>(G7+J7+N7+T7+W7+Z7+AC7+AF7)/8</f>
        <v>5</v>
      </c>
      <c r="AK7" s="244">
        <f>AI7*AJ7</f>
        <v>5</v>
      </c>
      <c r="AL7" s="244">
        <v>1</v>
      </c>
      <c r="AM7" s="244">
        <v>5</v>
      </c>
    </row>
    <row r="8" spans="3:39" hidden="1" x14ac:dyDescent="0.25">
      <c r="C8" s="289"/>
      <c r="D8" s="218"/>
      <c r="E8" s="218"/>
      <c r="F8" s="244"/>
      <c r="G8" s="244"/>
      <c r="H8" s="244"/>
      <c r="I8" s="244"/>
      <c r="J8" s="244"/>
      <c r="K8" s="244"/>
      <c r="L8" s="244"/>
      <c r="M8" s="244"/>
      <c r="N8" s="244"/>
      <c r="O8" s="244"/>
      <c r="P8" s="289"/>
      <c r="Q8" s="218"/>
      <c r="R8" s="218"/>
      <c r="S8" s="244"/>
      <c r="T8" s="244"/>
      <c r="U8" s="244"/>
      <c r="V8" s="244"/>
      <c r="W8" s="244"/>
      <c r="X8" s="244"/>
      <c r="Y8" s="244"/>
      <c r="Z8" s="244"/>
      <c r="AA8" s="244"/>
      <c r="AB8" s="244"/>
      <c r="AC8" s="244"/>
      <c r="AD8" s="244"/>
      <c r="AE8" s="244"/>
      <c r="AF8" s="244"/>
      <c r="AG8" s="244"/>
      <c r="AI8" s="244"/>
      <c r="AJ8" s="244"/>
      <c r="AK8" s="244"/>
      <c r="AL8" s="244"/>
      <c r="AM8" s="244"/>
    </row>
    <row r="9" spans="3:39" hidden="1" x14ac:dyDescent="0.25">
      <c r="C9" s="289"/>
      <c r="D9" s="218"/>
      <c r="E9" s="218"/>
      <c r="F9" s="244"/>
      <c r="G9" s="244"/>
      <c r="H9" s="244"/>
      <c r="I9" s="244"/>
      <c r="J9" s="244"/>
      <c r="K9" s="244"/>
      <c r="L9" s="244"/>
      <c r="M9" s="244"/>
      <c r="N9" s="244"/>
      <c r="O9" s="244"/>
      <c r="P9" s="289"/>
      <c r="Q9" s="218"/>
      <c r="R9" s="218"/>
      <c r="S9" s="244"/>
      <c r="T9" s="244"/>
      <c r="U9" s="244"/>
      <c r="V9" s="244"/>
      <c r="W9" s="244"/>
      <c r="X9" s="244"/>
      <c r="Y9" s="244"/>
      <c r="Z9" s="244"/>
      <c r="AA9" s="244"/>
      <c r="AB9" s="244"/>
      <c r="AC9" s="244"/>
      <c r="AD9" s="244"/>
      <c r="AE9" s="244"/>
      <c r="AF9" s="244"/>
      <c r="AG9" s="244"/>
      <c r="AI9" s="244"/>
      <c r="AJ9" s="244"/>
      <c r="AK9" s="244"/>
      <c r="AL9" s="244"/>
      <c r="AM9" s="244"/>
    </row>
    <row r="10" spans="3:39" hidden="1" x14ac:dyDescent="0.25">
      <c r="C10" s="289" t="s">
        <v>188</v>
      </c>
      <c r="D10" s="218" t="s">
        <v>189</v>
      </c>
      <c r="E10" s="218" t="s">
        <v>190</v>
      </c>
      <c r="F10" s="244">
        <v>5</v>
      </c>
      <c r="G10" s="244">
        <v>5</v>
      </c>
      <c r="H10" s="244" t="s">
        <v>208</v>
      </c>
      <c r="I10" s="244">
        <v>5</v>
      </c>
      <c r="J10" s="244">
        <v>5</v>
      </c>
      <c r="K10" s="244"/>
      <c r="L10" s="244"/>
      <c r="M10" s="244">
        <v>4</v>
      </c>
      <c r="N10" s="244">
        <v>5</v>
      </c>
      <c r="O10" s="244" t="s">
        <v>249</v>
      </c>
      <c r="P10" s="289" t="s">
        <v>188</v>
      </c>
      <c r="Q10" s="218" t="s">
        <v>189</v>
      </c>
      <c r="R10" s="218" t="s">
        <v>190</v>
      </c>
      <c r="S10" s="244">
        <v>1</v>
      </c>
      <c r="T10" s="244">
        <v>5</v>
      </c>
      <c r="U10" s="244" t="s">
        <v>196</v>
      </c>
      <c r="V10" s="244">
        <v>3</v>
      </c>
      <c r="W10" s="244">
        <v>5</v>
      </c>
      <c r="X10" s="244" t="s">
        <v>257</v>
      </c>
      <c r="Y10" s="244">
        <v>3</v>
      </c>
      <c r="Z10" s="244">
        <v>5</v>
      </c>
      <c r="AA10" s="244" t="s">
        <v>261</v>
      </c>
      <c r="AB10" s="244">
        <v>2</v>
      </c>
      <c r="AC10" s="244">
        <v>10</v>
      </c>
      <c r="AD10" s="244" t="s">
        <v>265</v>
      </c>
      <c r="AE10" s="244"/>
      <c r="AF10" s="244"/>
      <c r="AG10" s="244"/>
      <c r="AI10" s="244">
        <f>(F10+I10+M10+S10+V10+Y10+AB10)/7</f>
        <v>3.2857142857142856</v>
      </c>
      <c r="AJ10" s="244">
        <f>(G10+J10+N10+T10+W10+Z10+AC10)/7</f>
        <v>5.7142857142857144</v>
      </c>
      <c r="AK10" s="244">
        <f>AI10*AJ10</f>
        <v>18.775510204081634</v>
      </c>
      <c r="AL10" s="244">
        <v>3</v>
      </c>
      <c r="AM10" s="244">
        <v>5</v>
      </c>
    </row>
    <row r="11" spans="3:39" hidden="1" x14ac:dyDescent="0.25">
      <c r="C11" s="289"/>
      <c r="D11" s="218"/>
      <c r="E11" s="218"/>
      <c r="F11" s="244"/>
      <c r="G11" s="244"/>
      <c r="H11" s="244"/>
      <c r="I11" s="244"/>
      <c r="J11" s="244"/>
      <c r="K11" s="244"/>
      <c r="L11" s="244"/>
      <c r="M11" s="244"/>
      <c r="N11" s="244"/>
      <c r="O11" s="244"/>
      <c r="P11" s="289"/>
      <c r="Q11" s="218"/>
      <c r="R11" s="218"/>
      <c r="S11" s="244"/>
      <c r="T11" s="244"/>
      <c r="U11" s="244"/>
      <c r="V11" s="244"/>
      <c r="W11" s="244"/>
      <c r="X11" s="244"/>
      <c r="Y11" s="244"/>
      <c r="Z11" s="244"/>
      <c r="AA11" s="244"/>
      <c r="AB11" s="244"/>
      <c r="AC11" s="244"/>
      <c r="AD11" s="244"/>
      <c r="AE11" s="244"/>
      <c r="AF11" s="244"/>
      <c r="AG11" s="244"/>
      <c r="AI11" s="244"/>
      <c r="AJ11" s="244"/>
      <c r="AK11" s="244"/>
      <c r="AL11" s="244"/>
      <c r="AM11" s="244"/>
    </row>
    <row r="12" spans="3:39" hidden="1" x14ac:dyDescent="0.25">
      <c r="C12" s="289"/>
      <c r="D12" s="218"/>
      <c r="E12" s="218"/>
      <c r="F12" s="244"/>
      <c r="G12" s="244"/>
      <c r="H12" s="244"/>
      <c r="I12" s="244"/>
      <c r="J12" s="244"/>
      <c r="K12" s="244"/>
      <c r="L12" s="244"/>
      <c r="M12" s="244"/>
      <c r="N12" s="244"/>
      <c r="O12" s="244"/>
      <c r="P12" s="289"/>
      <c r="Q12" s="218"/>
      <c r="R12" s="218"/>
      <c r="S12" s="244"/>
      <c r="T12" s="244"/>
      <c r="U12" s="244"/>
      <c r="V12" s="244"/>
      <c r="W12" s="244"/>
      <c r="X12" s="244"/>
      <c r="Y12" s="244"/>
      <c r="Z12" s="244"/>
      <c r="AA12" s="244"/>
      <c r="AB12" s="244"/>
      <c r="AC12" s="244"/>
      <c r="AD12" s="244"/>
      <c r="AE12" s="244"/>
      <c r="AF12" s="244"/>
      <c r="AG12" s="244"/>
      <c r="AI12" s="244"/>
      <c r="AJ12" s="244"/>
      <c r="AK12" s="244"/>
      <c r="AL12" s="244"/>
      <c r="AM12" s="244"/>
    </row>
    <row r="13" spans="3:39" hidden="1" x14ac:dyDescent="0.25">
      <c r="C13" s="289"/>
      <c r="D13" s="218"/>
      <c r="E13" s="218"/>
      <c r="F13" s="244"/>
      <c r="G13" s="244"/>
      <c r="H13" s="244"/>
      <c r="I13" s="244"/>
      <c r="J13" s="244"/>
      <c r="K13" s="244"/>
      <c r="L13" s="244"/>
      <c r="M13" s="244"/>
      <c r="N13" s="244"/>
      <c r="O13" s="244"/>
      <c r="P13" s="289"/>
      <c r="Q13" s="218"/>
      <c r="R13" s="218"/>
      <c r="S13" s="244"/>
      <c r="T13" s="244"/>
      <c r="U13" s="244"/>
      <c r="V13" s="244"/>
      <c r="W13" s="244"/>
      <c r="X13" s="244"/>
      <c r="Y13" s="244"/>
      <c r="Z13" s="244"/>
      <c r="AA13" s="244"/>
      <c r="AB13" s="244"/>
      <c r="AC13" s="244"/>
      <c r="AD13" s="244"/>
      <c r="AE13" s="244"/>
      <c r="AF13" s="244"/>
      <c r="AG13" s="244"/>
      <c r="AI13" s="244"/>
      <c r="AJ13" s="244"/>
      <c r="AK13" s="244"/>
      <c r="AL13" s="244"/>
      <c r="AM13" s="244"/>
    </row>
    <row r="14" spans="3:39" hidden="1" x14ac:dyDescent="0.25">
      <c r="C14" s="289" t="s">
        <v>32</v>
      </c>
      <c r="D14" s="218" t="s">
        <v>71</v>
      </c>
      <c r="E14" s="218" t="s">
        <v>197</v>
      </c>
      <c r="F14" s="244">
        <v>1</v>
      </c>
      <c r="G14" s="244">
        <v>10</v>
      </c>
      <c r="H14" s="244" t="s">
        <v>209</v>
      </c>
      <c r="I14" s="244">
        <v>2</v>
      </c>
      <c r="J14" s="244">
        <v>20</v>
      </c>
      <c r="K14" s="244"/>
      <c r="L14" s="244"/>
      <c r="M14" s="244">
        <v>4</v>
      </c>
      <c r="N14" s="244">
        <v>5</v>
      </c>
      <c r="O14" s="244" t="s">
        <v>250</v>
      </c>
      <c r="P14" s="289" t="s">
        <v>32</v>
      </c>
      <c r="Q14" s="218" t="s">
        <v>71</v>
      </c>
      <c r="R14" s="218" t="s">
        <v>197</v>
      </c>
      <c r="S14" s="244">
        <v>1</v>
      </c>
      <c r="T14" s="244">
        <v>10</v>
      </c>
      <c r="U14" s="244" t="s">
        <v>254</v>
      </c>
      <c r="V14" s="244">
        <v>3</v>
      </c>
      <c r="W14" s="244">
        <v>10</v>
      </c>
      <c r="X14" s="244" t="s">
        <v>258</v>
      </c>
      <c r="Y14" s="244">
        <v>3</v>
      </c>
      <c r="Z14" s="244">
        <v>10</v>
      </c>
      <c r="AA14" s="244" t="s">
        <v>262</v>
      </c>
      <c r="AB14" s="244">
        <v>1</v>
      </c>
      <c r="AC14" s="244">
        <v>5</v>
      </c>
      <c r="AD14" s="244" t="s">
        <v>266</v>
      </c>
      <c r="AE14" s="244"/>
      <c r="AF14" s="244"/>
      <c r="AG14" s="244"/>
      <c r="AI14" s="244">
        <f>(F14+I2+M14+S14+V14+Y14+AB14)/7</f>
        <v>2.5714285714285716</v>
      </c>
      <c r="AJ14" s="244">
        <f>(G14+J2+N14+T14+W14+Z14+AC14)/7</f>
        <v>7.8571428571428568</v>
      </c>
      <c r="AK14" s="244">
        <f>AI14*AJ14</f>
        <v>20.204081632653061</v>
      </c>
      <c r="AL14" s="244">
        <v>3</v>
      </c>
      <c r="AM14" s="244">
        <v>10</v>
      </c>
    </row>
    <row r="15" spans="3:39" hidden="1" x14ac:dyDescent="0.25">
      <c r="C15" s="289"/>
      <c r="D15" s="218"/>
      <c r="E15" s="218"/>
      <c r="F15" s="244"/>
      <c r="G15" s="244"/>
      <c r="H15" s="244"/>
      <c r="I15" s="244"/>
      <c r="J15" s="244"/>
      <c r="K15" s="244"/>
      <c r="L15" s="244"/>
      <c r="M15" s="244"/>
      <c r="N15" s="244"/>
      <c r="O15" s="244"/>
      <c r="P15" s="289"/>
      <c r="Q15" s="218"/>
      <c r="R15" s="218"/>
      <c r="S15" s="244"/>
      <c r="T15" s="244"/>
      <c r="U15" s="244"/>
      <c r="V15" s="244"/>
      <c r="W15" s="244"/>
      <c r="X15" s="244"/>
      <c r="Y15" s="244"/>
      <c r="Z15" s="244"/>
      <c r="AA15" s="244"/>
      <c r="AB15" s="244"/>
      <c r="AC15" s="244"/>
      <c r="AD15" s="244"/>
      <c r="AE15" s="244"/>
      <c r="AF15" s="244"/>
      <c r="AG15" s="244"/>
      <c r="AI15" s="244"/>
      <c r="AJ15" s="244"/>
      <c r="AK15" s="244"/>
      <c r="AL15" s="244"/>
      <c r="AM15" s="244"/>
    </row>
    <row r="16" spans="3:39" hidden="1" x14ac:dyDescent="0.25">
      <c r="C16" s="289"/>
      <c r="D16" s="218"/>
      <c r="E16" s="218"/>
      <c r="F16" s="244"/>
      <c r="G16" s="244"/>
      <c r="H16" s="244"/>
      <c r="I16" s="244"/>
      <c r="J16" s="244"/>
      <c r="K16" s="244"/>
      <c r="L16" s="244"/>
      <c r="M16" s="244"/>
      <c r="N16" s="244"/>
      <c r="O16" s="244"/>
      <c r="P16" s="289"/>
      <c r="Q16" s="218"/>
      <c r="R16" s="218"/>
      <c r="S16" s="244"/>
      <c r="T16" s="244"/>
      <c r="U16" s="244"/>
      <c r="V16" s="244"/>
      <c r="W16" s="244"/>
      <c r="X16" s="244"/>
      <c r="Y16" s="244"/>
      <c r="Z16" s="244"/>
      <c r="AA16" s="244"/>
      <c r="AB16" s="244"/>
      <c r="AC16" s="244"/>
      <c r="AD16" s="244"/>
      <c r="AE16" s="244"/>
      <c r="AF16" s="244"/>
      <c r="AG16" s="244"/>
      <c r="AI16" s="244"/>
      <c r="AJ16" s="244"/>
      <c r="AK16" s="244"/>
      <c r="AL16" s="244"/>
      <c r="AM16" s="244"/>
    </row>
    <row r="17" spans="3:39" hidden="1" x14ac:dyDescent="0.25">
      <c r="C17" s="289" t="s">
        <v>200</v>
      </c>
      <c r="D17" s="218" t="s">
        <v>201</v>
      </c>
      <c r="E17" s="218" t="s">
        <v>202</v>
      </c>
      <c r="F17" s="244">
        <v>2</v>
      </c>
      <c r="G17" s="244">
        <v>10</v>
      </c>
      <c r="H17" s="244" t="s">
        <v>210</v>
      </c>
      <c r="I17" s="244">
        <v>5</v>
      </c>
      <c r="J17" s="244">
        <v>5</v>
      </c>
      <c r="K17" s="244"/>
      <c r="L17" s="244"/>
      <c r="M17" s="244">
        <v>2</v>
      </c>
      <c r="N17" s="244">
        <v>5</v>
      </c>
      <c r="O17" s="244" t="s">
        <v>251</v>
      </c>
      <c r="P17" s="289" t="s">
        <v>200</v>
      </c>
      <c r="Q17" s="218" t="s">
        <v>201</v>
      </c>
      <c r="R17" s="218" t="s">
        <v>202</v>
      </c>
      <c r="S17" s="244">
        <v>1</v>
      </c>
      <c r="T17" s="244">
        <v>10</v>
      </c>
      <c r="U17" s="244" t="s">
        <v>255</v>
      </c>
      <c r="V17" s="244">
        <v>1</v>
      </c>
      <c r="W17" s="244">
        <v>10</v>
      </c>
      <c r="X17" s="244" t="s">
        <v>259</v>
      </c>
      <c r="Y17" s="244">
        <v>1</v>
      </c>
      <c r="Z17" s="244">
        <v>10</v>
      </c>
      <c r="AA17" s="244" t="s">
        <v>263</v>
      </c>
      <c r="AB17" s="244">
        <v>1</v>
      </c>
      <c r="AC17" s="244">
        <v>10</v>
      </c>
      <c r="AD17" s="244" t="s">
        <v>267</v>
      </c>
      <c r="AE17" s="244"/>
      <c r="AF17" s="244"/>
      <c r="AG17" s="244"/>
      <c r="AI17" s="244">
        <f>(F17+I17+M17+S17+V17+Y17+AB17)/7</f>
        <v>1.8571428571428572</v>
      </c>
      <c r="AJ17" s="244">
        <v>1</v>
      </c>
      <c r="AK17" s="244">
        <f>AI17*AJ17</f>
        <v>1.8571428571428572</v>
      </c>
      <c r="AL17" s="244">
        <v>2</v>
      </c>
      <c r="AM17" s="244">
        <v>1</v>
      </c>
    </row>
    <row r="18" spans="3:39" hidden="1" x14ac:dyDescent="0.25">
      <c r="C18" s="289"/>
      <c r="D18" s="218"/>
      <c r="E18" s="218"/>
      <c r="F18" s="244"/>
      <c r="G18" s="244"/>
      <c r="H18" s="244"/>
      <c r="I18" s="244"/>
      <c r="J18" s="244"/>
      <c r="K18" s="244"/>
      <c r="L18" s="244"/>
      <c r="M18" s="244"/>
      <c r="N18" s="244"/>
      <c r="O18" s="244"/>
      <c r="P18" s="289"/>
      <c r="Q18" s="218"/>
      <c r="R18" s="218"/>
      <c r="S18" s="244"/>
      <c r="T18" s="244"/>
      <c r="U18" s="244"/>
      <c r="V18" s="244"/>
      <c r="W18" s="244"/>
      <c r="X18" s="244"/>
      <c r="Y18" s="244"/>
      <c r="Z18" s="244"/>
      <c r="AA18" s="244"/>
      <c r="AB18" s="244"/>
      <c r="AC18" s="244"/>
      <c r="AD18" s="244"/>
      <c r="AE18" s="244"/>
      <c r="AF18" s="244"/>
      <c r="AG18" s="244"/>
      <c r="AI18" s="244"/>
      <c r="AJ18" s="244"/>
      <c r="AK18" s="244"/>
      <c r="AL18" s="244"/>
      <c r="AM18" s="244"/>
    </row>
    <row r="19" spans="3:39" hidden="1" x14ac:dyDescent="0.25">
      <c r="C19" s="289"/>
      <c r="D19" s="218"/>
      <c r="E19" s="218"/>
      <c r="F19" s="244"/>
      <c r="G19" s="244"/>
      <c r="H19" s="244"/>
      <c r="I19" s="244"/>
      <c r="J19" s="244"/>
      <c r="K19" s="244"/>
      <c r="L19" s="244"/>
      <c r="M19" s="244"/>
      <c r="N19" s="244"/>
      <c r="O19" s="244"/>
      <c r="P19" s="289"/>
      <c r="Q19" s="218"/>
      <c r="R19" s="218"/>
      <c r="S19" s="244"/>
      <c r="T19" s="244"/>
      <c r="U19" s="244"/>
      <c r="V19" s="244"/>
      <c r="W19" s="244"/>
      <c r="X19" s="244"/>
      <c r="Y19" s="244"/>
      <c r="Z19" s="244"/>
      <c r="AA19" s="244"/>
      <c r="AB19" s="244"/>
      <c r="AC19" s="244"/>
      <c r="AD19" s="244"/>
      <c r="AE19" s="244"/>
      <c r="AF19" s="244"/>
      <c r="AG19" s="244"/>
      <c r="AI19" s="244"/>
      <c r="AJ19" s="244"/>
      <c r="AK19" s="244"/>
      <c r="AL19" s="244"/>
      <c r="AM19" s="244"/>
    </row>
    <row r="20" spans="3:39" ht="45" hidden="1" customHeight="1" x14ac:dyDescent="0.25">
      <c r="C20" s="155" t="s">
        <v>234</v>
      </c>
      <c r="D20" s="155" t="s">
        <v>235</v>
      </c>
      <c r="E20" s="31" t="s">
        <v>233</v>
      </c>
      <c r="F20" s="36"/>
      <c r="G20" s="57"/>
      <c r="H20" s="37"/>
      <c r="I20" s="35">
        <v>4</v>
      </c>
      <c r="J20" s="35">
        <v>5</v>
      </c>
      <c r="K20" s="280" t="s">
        <v>238</v>
      </c>
      <c r="L20" s="35" t="s">
        <v>236</v>
      </c>
      <c r="M20" s="36"/>
      <c r="N20" s="57"/>
      <c r="O20" s="37"/>
      <c r="AI20" s="4">
        <f>I20</f>
        <v>4</v>
      </c>
      <c r="AJ20" s="4">
        <f>J20</f>
        <v>5</v>
      </c>
      <c r="AK20" s="4">
        <f>AI20*AJ20</f>
        <v>20</v>
      </c>
      <c r="AL20" s="38">
        <v>4</v>
      </c>
      <c r="AM20" s="38">
        <v>5</v>
      </c>
    </row>
    <row r="21" spans="3:39" ht="45" hidden="1" x14ac:dyDescent="0.25">
      <c r="C21" s="156"/>
      <c r="D21" s="156"/>
      <c r="E21" s="31" t="s">
        <v>276</v>
      </c>
      <c r="F21" s="36"/>
      <c r="G21" s="57"/>
      <c r="H21" s="37"/>
      <c r="I21" s="35">
        <v>4</v>
      </c>
      <c r="J21" s="35">
        <v>5</v>
      </c>
      <c r="K21" s="287"/>
      <c r="L21" s="35" t="s">
        <v>237</v>
      </c>
      <c r="M21" s="36"/>
      <c r="N21" s="57"/>
      <c r="O21" s="37"/>
      <c r="AI21" s="4">
        <f>I21</f>
        <v>4</v>
      </c>
      <c r="AJ21" s="4">
        <f>J21</f>
        <v>5</v>
      </c>
      <c r="AK21" s="4">
        <f>AI21*AJ21</f>
        <v>20</v>
      </c>
      <c r="AL21" s="38">
        <v>4</v>
      </c>
      <c r="AM21" s="38">
        <v>5</v>
      </c>
    </row>
    <row r="22" spans="3:39" hidden="1" x14ac:dyDescent="0.25">
      <c r="C22" s="39"/>
      <c r="D22" s="39"/>
      <c r="E22" s="31"/>
      <c r="F22" s="242">
        <v>4</v>
      </c>
      <c r="G22" s="290"/>
      <c r="H22" s="290"/>
      <c r="I22" s="290"/>
      <c r="J22" s="290"/>
      <c r="K22" s="243"/>
      <c r="L22" s="242">
        <v>8</v>
      </c>
      <c r="M22" s="290"/>
      <c r="N22" s="243"/>
      <c r="O22" s="242">
        <v>11</v>
      </c>
      <c r="P22" s="290"/>
      <c r="Q22" s="290"/>
      <c r="R22" s="290"/>
      <c r="S22" s="290"/>
      <c r="T22" s="243"/>
    </row>
    <row r="23" spans="3:39" ht="85.5" hidden="1" customHeight="1" x14ac:dyDescent="0.25">
      <c r="C23" s="288" t="s">
        <v>114</v>
      </c>
      <c r="D23" s="288" t="s">
        <v>115</v>
      </c>
      <c r="E23" s="288" t="s">
        <v>78</v>
      </c>
      <c r="F23" s="244">
        <v>5</v>
      </c>
      <c r="G23" s="244">
        <v>10</v>
      </c>
      <c r="H23" s="244" t="s">
        <v>215</v>
      </c>
      <c r="I23" s="288" t="s">
        <v>114</v>
      </c>
      <c r="J23" s="288" t="s">
        <v>216</v>
      </c>
      <c r="K23" s="288" t="s">
        <v>78</v>
      </c>
      <c r="L23" s="244"/>
      <c r="M23" s="244"/>
      <c r="N23" s="244"/>
      <c r="O23" s="244">
        <v>4</v>
      </c>
      <c r="P23" s="244">
        <v>5</v>
      </c>
      <c r="Q23" s="244" t="s">
        <v>244</v>
      </c>
      <c r="R23" s="288" t="s">
        <v>245</v>
      </c>
      <c r="S23" s="288" t="s">
        <v>280</v>
      </c>
      <c r="T23" s="288" t="s">
        <v>78</v>
      </c>
      <c r="AI23" s="244">
        <f>(F23+O23)/2</f>
        <v>4.5</v>
      </c>
      <c r="AJ23" s="244">
        <f>(G23+P23)/2</f>
        <v>7.5</v>
      </c>
      <c r="AK23" s="244">
        <f>AI23*AJ23</f>
        <v>33.75</v>
      </c>
      <c r="AL23" s="244">
        <v>5</v>
      </c>
      <c r="AM23" s="244">
        <v>5</v>
      </c>
    </row>
    <row r="24" spans="3:39" ht="85.5" hidden="1" customHeight="1" x14ac:dyDescent="0.25">
      <c r="C24" s="288"/>
      <c r="D24" s="288"/>
      <c r="E24" s="288"/>
      <c r="F24" s="244"/>
      <c r="G24" s="244"/>
      <c r="H24" s="244"/>
      <c r="I24" s="288"/>
      <c r="J24" s="288"/>
      <c r="K24" s="288"/>
      <c r="L24" s="244"/>
      <c r="M24" s="244"/>
      <c r="N24" s="244"/>
      <c r="O24" s="244"/>
      <c r="P24" s="244"/>
      <c r="Q24" s="244"/>
      <c r="R24" s="288"/>
      <c r="S24" s="288"/>
      <c r="T24" s="288"/>
      <c r="AA24" s="61"/>
      <c r="AB24" s="62"/>
      <c r="AC24" s="63"/>
      <c r="AE24" s="54"/>
      <c r="AF24" s="64"/>
      <c r="AG24" s="64"/>
      <c r="AH24" s="64"/>
      <c r="AI24" s="244"/>
      <c r="AJ24" s="244"/>
      <c r="AK24" s="244"/>
      <c r="AL24" s="244"/>
      <c r="AM24" s="244"/>
    </row>
    <row r="25" spans="3:39" ht="46.5" hidden="1" customHeight="1" x14ac:dyDescent="0.25">
      <c r="C25" s="288" t="s">
        <v>229</v>
      </c>
      <c r="D25" s="288" t="s">
        <v>231</v>
      </c>
      <c r="E25" s="288" t="s">
        <v>88</v>
      </c>
      <c r="F25" s="244">
        <v>5</v>
      </c>
      <c r="G25" s="244">
        <v>10</v>
      </c>
      <c r="H25" s="244" t="s">
        <v>218</v>
      </c>
      <c r="I25" s="288" t="s">
        <v>121</v>
      </c>
      <c r="J25" s="288" t="s">
        <v>217</v>
      </c>
      <c r="K25" s="288" t="s">
        <v>88</v>
      </c>
      <c r="L25" s="244">
        <v>3</v>
      </c>
      <c r="M25" s="244">
        <v>5</v>
      </c>
      <c r="N25" s="244" t="s">
        <v>230</v>
      </c>
      <c r="O25" s="244">
        <v>0</v>
      </c>
      <c r="P25" s="244">
        <v>0</v>
      </c>
      <c r="Q25" s="244" t="s">
        <v>219</v>
      </c>
      <c r="R25" s="288"/>
      <c r="S25" s="288"/>
      <c r="T25" s="288"/>
      <c r="AA25" s="61"/>
      <c r="AB25" s="62"/>
      <c r="AC25" s="63"/>
      <c r="AE25" s="54"/>
      <c r="AF25" s="64"/>
      <c r="AG25" s="64"/>
      <c r="AH25" s="64"/>
      <c r="AI25" s="244">
        <f>(F25+L25+O25)/3</f>
        <v>2.6666666666666665</v>
      </c>
      <c r="AJ25" s="244">
        <f>(G25+M25+P25)/3</f>
        <v>5</v>
      </c>
      <c r="AK25" s="244">
        <f>AI25*AJ25</f>
        <v>13.333333333333332</v>
      </c>
      <c r="AL25" s="244">
        <v>3</v>
      </c>
      <c r="AM25" s="244">
        <v>5</v>
      </c>
    </row>
    <row r="26" spans="3:39" ht="46.5" hidden="1" customHeight="1" x14ac:dyDescent="0.25">
      <c r="C26" s="288"/>
      <c r="D26" s="288"/>
      <c r="E26" s="288"/>
      <c r="F26" s="244"/>
      <c r="G26" s="244"/>
      <c r="H26" s="244"/>
      <c r="I26" s="288"/>
      <c r="J26" s="288"/>
      <c r="K26" s="288"/>
      <c r="L26" s="244"/>
      <c r="M26" s="244"/>
      <c r="N26" s="244"/>
      <c r="O26" s="244"/>
      <c r="P26" s="244"/>
      <c r="Q26" s="244"/>
      <c r="R26" s="288"/>
      <c r="S26" s="288"/>
      <c r="T26" s="288"/>
      <c r="AA26" s="61"/>
      <c r="AB26" s="62"/>
      <c r="AC26" s="63"/>
      <c r="AE26" s="54"/>
      <c r="AF26" s="64"/>
      <c r="AG26" s="64"/>
      <c r="AH26" s="64"/>
      <c r="AI26" s="244"/>
      <c r="AJ26" s="244"/>
      <c r="AK26" s="244"/>
      <c r="AL26" s="244"/>
      <c r="AM26" s="244"/>
    </row>
    <row r="27" spans="3:39" ht="180" hidden="1" customHeight="1" x14ac:dyDescent="0.25">
      <c r="C27" s="13" t="s">
        <v>34</v>
      </c>
      <c r="D27" s="12" t="s">
        <v>81</v>
      </c>
      <c r="E27" s="12" t="s">
        <v>154</v>
      </c>
      <c r="F27" s="35">
        <v>0</v>
      </c>
      <c r="G27" s="35">
        <v>0</v>
      </c>
      <c r="H27" s="51" t="s">
        <v>219</v>
      </c>
      <c r="I27" s="32" t="s">
        <v>34</v>
      </c>
      <c r="J27" s="32" t="s">
        <v>81</v>
      </c>
      <c r="K27" s="32" t="s">
        <v>154</v>
      </c>
      <c r="L27" s="35"/>
      <c r="M27" s="35"/>
      <c r="N27" s="35"/>
      <c r="O27" s="35">
        <v>3</v>
      </c>
      <c r="P27" s="35">
        <v>5</v>
      </c>
      <c r="Q27" s="51" t="s">
        <v>246</v>
      </c>
      <c r="R27" s="32"/>
      <c r="S27" s="32"/>
      <c r="T27" s="32"/>
      <c r="AA27" s="61"/>
      <c r="AB27" s="62"/>
      <c r="AC27" s="63"/>
      <c r="AE27" s="54"/>
      <c r="AF27" s="64"/>
      <c r="AG27" s="64"/>
      <c r="AH27" s="64"/>
      <c r="AI27" s="54">
        <f>(F27+O27)/2</f>
        <v>1.5</v>
      </c>
      <c r="AJ27" s="54">
        <f>(G27+P27)/2</f>
        <v>2.5</v>
      </c>
      <c r="AK27" s="54">
        <f>AI27*AJ27</f>
        <v>3.75</v>
      </c>
      <c r="AL27" s="54">
        <v>2</v>
      </c>
      <c r="AM27" s="54">
        <v>5</v>
      </c>
    </row>
    <row r="28" spans="3:39" ht="135" hidden="1" x14ac:dyDescent="0.25">
      <c r="C28" s="13" t="s">
        <v>82</v>
      </c>
      <c r="D28" s="12" t="s">
        <v>155</v>
      </c>
      <c r="E28" s="12" t="s">
        <v>83</v>
      </c>
      <c r="F28" s="35">
        <v>5</v>
      </c>
      <c r="G28" s="35">
        <v>10</v>
      </c>
      <c r="H28" s="51" t="s">
        <v>220</v>
      </c>
      <c r="I28" s="32" t="s">
        <v>82</v>
      </c>
      <c r="J28" s="32" t="s">
        <v>155</v>
      </c>
      <c r="K28" s="32" t="s">
        <v>83</v>
      </c>
      <c r="L28" s="35"/>
      <c r="M28" s="35"/>
      <c r="N28" s="35"/>
      <c r="O28" s="35">
        <v>3</v>
      </c>
      <c r="P28" s="35">
        <v>5</v>
      </c>
      <c r="Q28" s="51" t="s">
        <v>247</v>
      </c>
      <c r="R28" s="32"/>
      <c r="S28" s="32"/>
      <c r="T28" s="32"/>
      <c r="AA28" s="61"/>
      <c r="AB28" s="62"/>
      <c r="AC28" s="63"/>
      <c r="AE28" s="55"/>
      <c r="AF28" s="64"/>
      <c r="AG28" s="64"/>
      <c r="AH28" s="64"/>
      <c r="AI28" s="54">
        <f>(F28+O28)/2</f>
        <v>4</v>
      </c>
      <c r="AJ28" s="54">
        <f>(G28+P28)/2</f>
        <v>7.5</v>
      </c>
      <c r="AK28" s="54">
        <f>AI28*AJ28</f>
        <v>30</v>
      </c>
      <c r="AL28" s="54">
        <v>4</v>
      </c>
      <c r="AM28" s="54">
        <v>5</v>
      </c>
    </row>
    <row r="29" spans="3:39" ht="15" hidden="1" customHeight="1" x14ac:dyDescent="0.25">
      <c r="C29" s="13"/>
      <c r="D29" s="12"/>
      <c r="E29" s="12"/>
      <c r="F29" s="244">
        <v>8</v>
      </c>
      <c r="G29" s="244"/>
      <c r="H29" s="244"/>
      <c r="I29" s="32"/>
      <c r="J29" s="32"/>
      <c r="K29" s="32"/>
      <c r="L29" s="35"/>
      <c r="M29" s="35"/>
      <c r="N29" s="35"/>
      <c r="O29" s="35"/>
      <c r="AA29" s="61"/>
      <c r="AB29" s="62"/>
      <c r="AC29" s="63"/>
      <c r="AE29" s="55"/>
      <c r="AF29" s="64"/>
      <c r="AG29" s="64"/>
      <c r="AH29" s="64"/>
      <c r="AI29" s="56"/>
      <c r="AJ29" s="56"/>
      <c r="AK29" s="56"/>
    </row>
    <row r="30" spans="3:39" ht="15" hidden="1" customHeight="1" x14ac:dyDescent="0.25">
      <c r="C30" s="298" t="s">
        <v>27</v>
      </c>
      <c r="D30" s="298" t="s">
        <v>33</v>
      </c>
      <c r="E30" s="298" t="s">
        <v>87</v>
      </c>
      <c r="F30" s="244">
        <v>0</v>
      </c>
      <c r="G30" s="244">
        <v>0</v>
      </c>
      <c r="H30" s="244" t="s">
        <v>228</v>
      </c>
      <c r="I30" s="244"/>
      <c r="J30" s="244"/>
      <c r="K30" s="244"/>
      <c r="L30" s="244"/>
      <c r="M30" s="244"/>
      <c r="N30" s="244"/>
      <c r="O30" s="244"/>
      <c r="AE30" s="55"/>
      <c r="AF30" s="64"/>
      <c r="AG30" s="64"/>
      <c r="AH30" s="64"/>
      <c r="AI30" s="54">
        <f>(F32+I32+M32+S32+V32+Y32+AB32)/7</f>
        <v>0</v>
      </c>
      <c r="AJ30" s="54">
        <f>(G32+J32+N32+T32+W32+Z32+AC32)/7</f>
        <v>0</v>
      </c>
      <c r="AK30" s="54">
        <f>AI30*AJ30</f>
        <v>0</v>
      </c>
    </row>
    <row r="31" spans="3:39" hidden="1" x14ac:dyDescent="0.25">
      <c r="C31" s="298"/>
      <c r="D31" s="298"/>
      <c r="E31" s="298"/>
      <c r="F31" s="244"/>
      <c r="G31" s="244"/>
      <c r="H31" s="244"/>
      <c r="I31" s="244"/>
      <c r="J31" s="244"/>
      <c r="K31" s="244"/>
      <c r="L31" s="244"/>
      <c r="M31" s="244"/>
      <c r="N31" s="244"/>
      <c r="O31" s="244"/>
      <c r="AE31" s="56"/>
      <c r="AF31" s="64"/>
      <c r="AG31" s="64"/>
      <c r="AH31" s="64"/>
      <c r="AI31" s="55"/>
      <c r="AJ31" s="55"/>
      <c r="AK31" s="55"/>
    </row>
    <row r="32" spans="3:39" ht="15" hidden="1" customHeight="1" x14ac:dyDescent="0.25">
      <c r="C32" s="298"/>
      <c r="D32" s="298"/>
      <c r="E32" s="298"/>
      <c r="F32" s="244"/>
      <c r="G32" s="244"/>
      <c r="H32" s="244"/>
      <c r="I32" s="244"/>
      <c r="J32" s="244"/>
      <c r="K32" s="244"/>
      <c r="L32" s="244"/>
      <c r="M32" s="244"/>
      <c r="N32" s="244"/>
      <c r="O32" s="244"/>
      <c r="AE32" s="61"/>
      <c r="AF32" s="62"/>
      <c r="AG32" s="62"/>
      <c r="AH32" s="62"/>
      <c r="AI32" s="55"/>
      <c r="AJ32" s="55"/>
      <c r="AK32" s="55"/>
    </row>
    <row r="33" spans="3:39" ht="15" hidden="1" customHeight="1" x14ac:dyDescent="0.25">
      <c r="C33" s="33"/>
      <c r="D33" s="33"/>
      <c r="E33" s="33"/>
      <c r="F33" s="242">
        <v>5</v>
      </c>
      <c r="G33" s="290"/>
      <c r="H33" s="243"/>
      <c r="I33" s="242">
        <v>5</v>
      </c>
      <c r="J33" s="290"/>
      <c r="K33" s="290"/>
      <c r="L33" s="290"/>
      <c r="M33" s="290"/>
      <c r="N33" s="243"/>
      <c r="O33" s="35"/>
      <c r="AE33" s="61"/>
      <c r="AF33" s="62"/>
      <c r="AG33" s="62"/>
      <c r="AH33" s="62"/>
      <c r="AI33" s="56"/>
      <c r="AJ33" s="56"/>
      <c r="AK33" s="56"/>
    </row>
    <row r="34" spans="3:39" ht="15" hidden="1" customHeight="1" x14ac:dyDescent="0.25">
      <c r="C34" s="293" t="s">
        <v>77</v>
      </c>
      <c r="D34" s="293" t="s">
        <v>73</v>
      </c>
      <c r="E34" s="293" t="s">
        <v>74</v>
      </c>
      <c r="F34" s="280">
        <v>3</v>
      </c>
      <c r="G34" s="280">
        <v>10</v>
      </c>
      <c r="H34" s="280" t="s">
        <v>221</v>
      </c>
      <c r="I34" s="280">
        <v>4</v>
      </c>
      <c r="J34" s="280">
        <v>5</v>
      </c>
      <c r="K34" s="280" t="s">
        <v>239</v>
      </c>
      <c r="L34" s="293" t="s">
        <v>241</v>
      </c>
      <c r="M34" s="293" t="s">
        <v>242</v>
      </c>
      <c r="N34" s="293" t="s">
        <v>243</v>
      </c>
      <c r="O34" s="244"/>
      <c r="AI34" s="280">
        <f>(F34+I34)/2</f>
        <v>3.5</v>
      </c>
      <c r="AJ34" s="280">
        <f>(G34+J34)/2</f>
        <v>7.5</v>
      </c>
      <c r="AK34" s="280">
        <f>AI34*AJ34</f>
        <v>26.25</v>
      </c>
      <c r="AL34" s="280">
        <v>4</v>
      </c>
      <c r="AM34" s="280">
        <v>5</v>
      </c>
    </row>
    <row r="35" spans="3:39" hidden="1" x14ac:dyDescent="0.25">
      <c r="C35" s="293"/>
      <c r="D35" s="293"/>
      <c r="E35" s="293"/>
      <c r="F35" s="281"/>
      <c r="G35" s="281"/>
      <c r="H35" s="281"/>
      <c r="I35" s="281"/>
      <c r="J35" s="281"/>
      <c r="K35" s="281"/>
      <c r="L35" s="293"/>
      <c r="M35" s="293"/>
      <c r="N35" s="293"/>
      <c r="O35" s="244"/>
      <c r="AI35" s="281"/>
      <c r="AJ35" s="281"/>
      <c r="AK35" s="281"/>
      <c r="AL35" s="281"/>
      <c r="AM35" s="281"/>
    </row>
    <row r="36" spans="3:39" hidden="1" x14ac:dyDescent="0.25">
      <c r="C36" s="293"/>
      <c r="D36" s="293"/>
      <c r="E36" s="293"/>
      <c r="F36" s="281"/>
      <c r="G36" s="281"/>
      <c r="H36" s="281"/>
      <c r="I36" s="281"/>
      <c r="J36" s="281"/>
      <c r="K36" s="281"/>
      <c r="L36" s="293"/>
      <c r="M36" s="293"/>
      <c r="N36" s="293"/>
      <c r="O36" s="244"/>
      <c r="AI36" s="281"/>
      <c r="AJ36" s="281"/>
      <c r="AK36" s="281"/>
      <c r="AL36" s="281"/>
      <c r="AM36" s="281"/>
    </row>
    <row r="37" spans="3:39" hidden="1" x14ac:dyDescent="0.25">
      <c r="C37" s="293"/>
      <c r="D37" s="293"/>
      <c r="E37" s="293"/>
      <c r="F37" s="287"/>
      <c r="G37" s="287"/>
      <c r="H37" s="287"/>
      <c r="I37" s="287"/>
      <c r="J37" s="287"/>
      <c r="K37" s="287"/>
      <c r="L37" s="293"/>
      <c r="M37" s="293"/>
      <c r="N37" s="293"/>
      <c r="O37" s="244"/>
      <c r="AI37" s="54">
        <f>(F39+I39+M39+S39+V39+Y39+AB39)/7</f>
        <v>0</v>
      </c>
      <c r="AJ37" s="54">
        <v>1</v>
      </c>
      <c r="AK37" s="54">
        <f>AI37*AJ37</f>
        <v>0</v>
      </c>
    </row>
    <row r="38" spans="3:39" hidden="1" x14ac:dyDescent="0.25">
      <c r="C38" s="293" t="s">
        <v>75</v>
      </c>
      <c r="D38" s="293" t="s">
        <v>44</v>
      </c>
      <c r="E38" s="293" t="s">
        <v>76</v>
      </c>
      <c r="F38" s="244">
        <v>0</v>
      </c>
      <c r="G38" s="244">
        <v>0</v>
      </c>
      <c r="H38" s="244" t="s">
        <v>227</v>
      </c>
      <c r="I38" s="244">
        <v>0</v>
      </c>
      <c r="J38" s="244">
        <v>0</v>
      </c>
      <c r="K38" s="244" t="s">
        <v>240</v>
      </c>
      <c r="L38" s="293"/>
      <c r="M38" s="293"/>
      <c r="N38" s="293"/>
      <c r="O38" s="244"/>
      <c r="AI38" s="55"/>
      <c r="AJ38" s="55"/>
      <c r="AK38" s="55"/>
    </row>
    <row r="39" spans="3:39" hidden="1" x14ac:dyDescent="0.25">
      <c r="C39" s="293"/>
      <c r="D39" s="293"/>
      <c r="E39" s="293"/>
      <c r="F39" s="244"/>
      <c r="G39" s="244"/>
      <c r="H39" s="244"/>
      <c r="I39" s="244"/>
      <c r="J39" s="244"/>
      <c r="K39" s="244"/>
      <c r="L39" s="293"/>
      <c r="M39" s="293"/>
      <c r="N39" s="293"/>
      <c r="O39" s="244"/>
      <c r="AI39" s="56"/>
      <c r="AJ39" s="56"/>
      <c r="AK39" s="56"/>
    </row>
    <row r="40" spans="3:39" hidden="1" x14ac:dyDescent="0.25">
      <c r="C40" s="293"/>
      <c r="D40" s="293"/>
      <c r="E40" s="293"/>
      <c r="F40" s="244"/>
      <c r="G40" s="244"/>
      <c r="H40" s="244"/>
      <c r="I40" s="244"/>
      <c r="J40" s="244"/>
      <c r="K40" s="244"/>
      <c r="L40" s="293"/>
      <c r="M40" s="293"/>
      <c r="N40" s="293"/>
      <c r="O40" s="244"/>
      <c r="AI40" s="4">
        <f>I42</f>
        <v>0</v>
      </c>
      <c r="AJ40" s="4">
        <f>J42</f>
        <v>0</v>
      </c>
      <c r="AK40" s="4">
        <f>AI40*AJ40</f>
        <v>0</v>
      </c>
    </row>
    <row r="41" spans="3:39" ht="45" hidden="1" x14ac:dyDescent="0.25">
      <c r="C41" s="10" t="s">
        <v>90</v>
      </c>
      <c r="D41" s="11" t="s">
        <v>30</v>
      </c>
      <c r="E41" s="11" t="s">
        <v>76</v>
      </c>
      <c r="F41" s="35"/>
      <c r="G41" s="35"/>
      <c r="H41" s="51"/>
      <c r="I41" s="35"/>
      <c r="J41" s="35"/>
      <c r="K41" s="35"/>
      <c r="L41" s="35"/>
      <c r="M41" s="35"/>
      <c r="N41" s="35"/>
      <c r="O41" s="35"/>
      <c r="AI41" s="4">
        <f>I43</f>
        <v>0</v>
      </c>
      <c r="AJ41" s="4">
        <f>J43</f>
        <v>0</v>
      </c>
      <c r="AK41" s="4">
        <f>AI41*AJ41</f>
        <v>0</v>
      </c>
    </row>
    <row r="42" spans="3:39" ht="45" hidden="1" x14ac:dyDescent="0.25">
      <c r="C42" s="10" t="s">
        <v>147</v>
      </c>
      <c r="D42" s="11" t="s">
        <v>93</v>
      </c>
      <c r="E42" s="11" t="s">
        <v>144</v>
      </c>
      <c r="F42" s="35"/>
      <c r="G42" s="35"/>
      <c r="H42" s="51"/>
      <c r="I42" s="35"/>
      <c r="J42" s="35"/>
      <c r="K42" s="35"/>
      <c r="L42" s="35"/>
      <c r="M42" s="35"/>
      <c r="N42" s="35"/>
      <c r="O42" s="35"/>
    </row>
    <row r="43" spans="3:39" hidden="1" x14ac:dyDescent="0.25">
      <c r="C43" s="168" t="s">
        <v>148</v>
      </c>
      <c r="D43" s="168" t="s">
        <v>91</v>
      </c>
      <c r="E43" s="168" t="s">
        <v>92</v>
      </c>
      <c r="F43" s="244"/>
      <c r="G43" s="244"/>
      <c r="H43" s="244"/>
      <c r="I43" s="244"/>
      <c r="J43" s="244"/>
      <c r="K43" s="244"/>
      <c r="L43" s="244"/>
      <c r="M43" s="244"/>
      <c r="N43" s="244"/>
      <c r="O43" s="244"/>
    </row>
    <row r="44" spans="3:39" hidden="1" x14ac:dyDescent="0.25">
      <c r="C44" s="168"/>
      <c r="D44" s="168"/>
      <c r="E44" s="168"/>
      <c r="F44" s="244"/>
      <c r="G44" s="244"/>
      <c r="H44" s="244"/>
      <c r="I44" s="244"/>
      <c r="J44" s="244"/>
      <c r="K44" s="244"/>
      <c r="L44" s="244"/>
      <c r="M44" s="244"/>
      <c r="N44" s="244"/>
      <c r="O44" s="244"/>
    </row>
    <row r="45" spans="3:39" hidden="1" x14ac:dyDescent="0.25">
      <c r="C45" s="168"/>
      <c r="D45" s="168"/>
      <c r="E45" s="168"/>
      <c r="F45" s="244"/>
      <c r="G45" s="244"/>
      <c r="H45" s="244"/>
      <c r="I45" s="244"/>
      <c r="J45" s="244"/>
      <c r="K45" s="244"/>
      <c r="L45" s="244"/>
      <c r="M45" s="244"/>
      <c r="N45" s="244"/>
      <c r="O45" s="244"/>
    </row>
    <row r="46" spans="3:39" x14ac:dyDescent="0.25">
      <c r="C46" s="58"/>
      <c r="D46" s="58"/>
      <c r="E46" s="58"/>
      <c r="F46" s="242">
        <v>21</v>
      </c>
      <c r="G46" s="290"/>
      <c r="H46" s="243"/>
      <c r="I46" s="59"/>
      <c r="J46" s="59"/>
      <c r="K46" s="59"/>
      <c r="L46" s="59"/>
      <c r="M46" s="59"/>
      <c r="N46" s="59"/>
      <c r="O46" s="59"/>
      <c r="AL46" s="60"/>
      <c r="AM46" s="60"/>
    </row>
    <row r="47" spans="3:39" hidden="1" x14ac:dyDescent="0.25">
      <c r="C47" s="297" t="s">
        <v>45</v>
      </c>
      <c r="D47" s="297" t="s">
        <v>44</v>
      </c>
      <c r="E47" s="297" t="s">
        <v>72</v>
      </c>
      <c r="F47" s="244">
        <v>0</v>
      </c>
      <c r="G47" s="244">
        <v>0</v>
      </c>
      <c r="H47" s="244" t="s">
        <v>219</v>
      </c>
      <c r="I47" s="244"/>
      <c r="J47" s="244"/>
      <c r="K47" s="244"/>
      <c r="L47" s="244"/>
      <c r="M47" s="244"/>
      <c r="N47" s="244"/>
      <c r="O47" s="244"/>
    </row>
    <row r="48" spans="3:39" hidden="1" x14ac:dyDescent="0.25">
      <c r="C48" s="297"/>
      <c r="D48" s="297"/>
      <c r="E48" s="297"/>
      <c r="F48" s="244"/>
      <c r="G48" s="244"/>
      <c r="H48" s="244"/>
      <c r="I48" s="244"/>
      <c r="J48" s="244"/>
      <c r="K48" s="244"/>
      <c r="L48" s="244"/>
      <c r="M48" s="244"/>
      <c r="N48" s="244"/>
      <c r="O48" s="244"/>
    </row>
    <row r="49" spans="3:39" x14ac:dyDescent="0.25">
      <c r="C49" s="42"/>
      <c r="D49" s="42"/>
      <c r="E49" s="42"/>
      <c r="F49" s="284">
        <v>2</v>
      </c>
      <c r="G49" s="285"/>
      <c r="H49" s="286"/>
      <c r="I49" s="35"/>
      <c r="J49" s="35"/>
      <c r="K49" s="35"/>
      <c r="L49" s="35"/>
      <c r="M49" s="35"/>
      <c r="N49" s="35"/>
      <c r="O49" s="35"/>
    </row>
    <row r="50" spans="3:39" ht="60" hidden="1" x14ac:dyDescent="0.25">
      <c r="C50" s="14" t="s">
        <v>7</v>
      </c>
      <c r="D50" s="43" t="s">
        <v>28</v>
      </c>
      <c r="E50" s="43" t="s">
        <v>95</v>
      </c>
      <c r="F50" s="35" t="s">
        <v>211</v>
      </c>
      <c r="G50" s="35" t="s">
        <v>211</v>
      </c>
      <c r="H50" s="51" t="s">
        <v>212</v>
      </c>
      <c r="I50" s="35"/>
      <c r="J50" s="35"/>
      <c r="K50" s="35"/>
      <c r="L50" s="35"/>
      <c r="M50" s="35"/>
      <c r="N50" s="35"/>
      <c r="O50" s="35"/>
    </row>
    <row r="51" spans="3:39" hidden="1" x14ac:dyDescent="0.25">
      <c r="C51" s="295" t="s">
        <v>94</v>
      </c>
      <c r="D51" s="296" t="s">
        <v>145</v>
      </c>
      <c r="E51" s="296" t="s">
        <v>80</v>
      </c>
      <c r="F51" s="244">
        <v>4</v>
      </c>
      <c r="G51" s="244">
        <v>10</v>
      </c>
      <c r="H51" s="244" t="s">
        <v>213</v>
      </c>
      <c r="I51" s="244"/>
      <c r="J51" s="244"/>
      <c r="K51" s="244"/>
      <c r="L51" s="244"/>
      <c r="M51" s="244"/>
      <c r="N51" s="244"/>
      <c r="O51" s="244"/>
    </row>
    <row r="52" spans="3:39" hidden="1" x14ac:dyDescent="0.25">
      <c r="C52" s="295"/>
      <c r="D52" s="296"/>
      <c r="E52" s="296"/>
      <c r="F52" s="244"/>
      <c r="G52" s="244"/>
      <c r="H52" s="244"/>
      <c r="I52" s="244"/>
      <c r="J52" s="244"/>
      <c r="K52" s="244"/>
      <c r="L52" s="244"/>
      <c r="M52" s="244"/>
      <c r="N52" s="244"/>
      <c r="O52" s="244"/>
      <c r="AI52" s="280">
        <f>(F52+I52)/2</f>
        <v>0</v>
      </c>
      <c r="AJ52" s="280">
        <f>(G52+J52)/2</f>
        <v>0</v>
      </c>
      <c r="AK52" s="280">
        <f>AI52*AJ52</f>
        <v>0</v>
      </c>
    </row>
    <row r="53" spans="3:39" hidden="1" x14ac:dyDescent="0.25">
      <c r="C53" s="295"/>
      <c r="D53" s="296"/>
      <c r="E53" s="296"/>
      <c r="F53" s="244"/>
      <c r="G53" s="244"/>
      <c r="H53" s="244"/>
      <c r="I53" s="244"/>
      <c r="J53" s="244"/>
      <c r="K53" s="244"/>
      <c r="L53" s="244"/>
      <c r="M53" s="244"/>
      <c r="N53" s="244"/>
      <c r="O53" s="244"/>
      <c r="AI53" s="281"/>
      <c r="AJ53" s="281"/>
      <c r="AK53" s="281"/>
    </row>
    <row r="54" spans="3:39" hidden="1" x14ac:dyDescent="0.25">
      <c r="C54" s="295"/>
      <c r="D54" s="296"/>
      <c r="E54" s="296"/>
      <c r="F54" s="244"/>
      <c r="G54" s="244"/>
      <c r="H54" s="244"/>
      <c r="I54" s="244"/>
      <c r="J54" s="244"/>
      <c r="K54" s="244"/>
      <c r="L54" s="244"/>
      <c r="M54" s="244"/>
      <c r="N54" s="244"/>
      <c r="O54" s="244"/>
      <c r="AI54" s="281"/>
      <c r="AJ54" s="281"/>
      <c r="AK54" s="281"/>
    </row>
    <row r="55" spans="3:39" hidden="1" x14ac:dyDescent="0.25">
      <c r="C55" s="295"/>
      <c r="D55" s="296"/>
      <c r="E55" s="296"/>
      <c r="F55" s="244"/>
      <c r="G55" s="244"/>
      <c r="H55" s="244"/>
      <c r="I55" s="244"/>
      <c r="J55" s="244"/>
      <c r="K55" s="244"/>
      <c r="L55" s="244"/>
      <c r="M55" s="244"/>
      <c r="N55" s="244"/>
      <c r="O55" s="244"/>
    </row>
    <row r="56" spans="3:39" hidden="1" x14ac:dyDescent="0.25">
      <c r="C56" s="34"/>
      <c r="D56" s="44"/>
      <c r="E56" s="44"/>
      <c r="F56" s="284">
        <v>3</v>
      </c>
      <c r="G56" s="285"/>
      <c r="H56" s="286"/>
      <c r="I56" s="242">
        <v>7</v>
      </c>
      <c r="J56" s="290"/>
      <c r="K56" s="290"/>
      <c r="L56" s="290"/>
      <c r="M56" s="290"/>
      <c r="N56" s="243"/>
      <c r="O56" s="284">
        <v>17</v>
      </c>
      <c r="P56" s="285"/>
      <c r="Q56" s="286"/>
      <c r="R56" s="284">
        <v>19</v>
      </c>
      <c r="S56" s="285"/>
      <c r="T56" s="286"/>
    </row>
    <row r="57" spans="3:39" ht="90" x14ac:dyDescent="0.25">
      <c r="C57" s="45" t="s">
        <v>35</v>
      </c>
      <c r="D57" s="46" t="s">
        <v>37</v>
      </c>
      <c r="E57" s="46" t="s">
        <v>38</v>
      </c>
      <c r="F57" s="35">
        <v>0</v>
      </c>
      <c r="G57" s="35">
        <v>0</v>
      </c>
      <c r="H57" s="51" t="s">
        <v>214</v>
      </c>
      <c r="I57" s="35">
        <v>0</v>
      </c>
      <c r="J57" s="35">
        <v>0</v>
      </c>
      <c r="K57" s="35" t="s">
        <v>214</v>
      </c>
      <c r="L57" s="47"/>
      <c r="M57" s="47"/>
      <c r="N57" s="47"/>
      <c r="O57" s="35">
        <v>0</v>
      </c>
      <c r="P57" s="35">
        <v>0</v>
      </c>
      <c r="Q57" s="51" t="s">
        <v>214</v>
      </c>
      <c r="R57" s="35">
        <v>3</v>
      </c>
      <c r="S57" s="35">
        <v>5</v>
      </c>
      <c r="T57" s="51" t="s">
        <v>271</v>
      </c>
      <c r="AI57" s="4">
        <f>(F579+I57+R57)/3</f>
        <v>1</v>
      </c>
      <c r="AJ57" s="4">
        <f>(G57+J57+S57)/3</f>
        <v>1.6666666666666667</v>
      </c>
      <c r="AK57" s="4">
        <f>AI57*AJ57</f>
        <v>1.6666666666666667</v>
      </c>
      <c r="AL57" s="49">
        <v>1</v>
      </c>
      <c r="AM57" s="49">
        <v>5</v>
      </c>
    </row>
    <row r="58" spans="3:39" x14ac:dyDescent="0.25">
      <c r="C58" s="292" t="s">
        <v>85</v>
      </c>
      <c r="D58" s="292" t="s">
        <v>86</v>
      </c>
      <c r="E58" s="292" t="s">
        <v>146</v>
      </c>
      <c r="F58" s="280">
        <v>0</v>
      </c>
      <c r="G58" s="280">
        <v>0</v>
      </c>
      <c r="H58" s="280" t="s">
        <v>214</v>
      </c>
      <c r="I58" s="280">
        <v>4</v>
      </c>
      <c r="J58" s="280">
        <v>10</v>
      </c>
      <c r="K58" s="280" t="s">
        <v>224</v>
      </c>
      <c r="L58" s="292" t="s">
        <v>85</v>
      </c>
      <c r="M58" s="292" t="s">
        <v>86</v>
      </c>
      <c r="N58" s="292" t="s">
        <v>146</v>
      </c>
      <c r="O58" s="280">
        <v>5</v>
      </c>
      <c r="P58" s="280">
        <v>5</v>
      </c>
      <c r="Q58" s="280" t="s">
        <v>268</v>
      </c>
      <c r="R58" s="280">
        <v>1</v>
      </c>
      <c r="S58" s="280">
        <v>0</v>
      </c>
      <c r="T58" s="280" t="s">
        <v>272</v>
      </c>
      <c r="AI58" s="280">
        <f>(F58+I58+O58+R58)/4</f>
        <v>2.5</v>
      </c>
      <c r="AJ58" s="280">
        <f>(G58+J58+P58)/3</f>
        <v>5</v>
      </c>
      <c r="AK58" s="280">
        <f>AI58*AJ58</f>
        <v>12.5</v>
      </c>
      <c r="AL58" s="280">
        <v>3</v>
      </c>
      <c r="AM58" s="280">
        <v>5</v>
      </c>
    </row>
    <row r="59" spans="3:39" x14ac:dyDescent="0.25">
      <c r="C59" s="292"/>
      <c r="D59" s="292"/>
      <c r="E59" s="292"/>
      <c r="F59" s="281"/>
      <c r="G59" s="281"/>
      <c r="H59" s="281"/>
      <c r="I59" s="281"/>
      <c r="J59" s="281"/>
      <c r="K59" s="281"/>
      <c r="L59" s="292"/>
      <c r="M59" s="292"/>
      <c r="N59" s="292"/>
      <c r="O59" s="281"/>
      <c r="P59" s="281"/>
      <c r="Q59" s="281"/>
      <c r="R59" s="281"/>
      <c r="S59" s="281"/>
      <c r="T59" s="281"/>
      <c r="AI59" s="281"/>
      <c r="AJ59" s="281"/>
      <c r="AK59" s="281"/>
      <c r="AL59" s="281"/>
      <c r="AM59" s="281"/>
    </row>
    <row r="60" spans="3:39" x14ac:dyDescent="0.25">
      <c r="C60" s="292"/>
      <c r="D60" s="292"/>
      <c r="E60" s="292"/>
      <c r="F60" s="281"/>
      <c r="G60" s="281"/>
      <c r="H60" s="281"/>
      <c r="I60" s="281"/>
      <c r="J60" s="281"/>
      <c r="K60" s="281"/>
      <c r="L60" s="292"/>
      <c r="M60" s="292"/>
      <c r="N60" s="292"/>
      <c r="O60" s="281"/>
      <c r="P60" s="281"/>
      <c r="Q60" s="281"/>
      <c r="R60" s="281"/>
      <c r="S60" s="281"/>
      <c r="T60" s="281"/>
      <c r="AI60" s="281"/>
      <c r="AJ60" s="281"/>
      <c r="AK60" s="281"/>
      <c r="AL60" s="281"/>
      <c r="AM60" s="281"/>
    </row>
    <row r="61" spans="3:39" x14ac:dyDescent="0.25">
      <c r="C61" s="292"/>
      <c r="D61" s="292"/>
      <c r="E61" s="292"/>
      <c r="F61" s="287"/>
      <c r="G61" s="287"/>
      <c r="H61" s="287"/>
      <c r="I61" s="287"/>
      <c r="J61" s="287"/>
      <c r="K61" s="287"/>
      <c r="L61" s="292"/>
      <c r="M61" s="292"/>
      <c r="N61" s="292"/>
      <c r="O61" s="287"/>
      <c r="P61" s="287"/>
      <c r="Q61" s="287"/>
      <c r="R61" s="287"/>
      <c r="S61" s="287"/>
      <c r="T61" s="287"/>
      <c r="AI61" s="287"/>
      <c r="AJ61" s="287"/>
      <c r="AK61" s="287"/>
      <c r="AL61" s="287"/>
      <c r="AM61" s="287"/>
    </row>
    <row r="62" spans="3:39" ht="60" x14ac:dyDescent="0.25">
      <c r="C62" s="45" t="s">
        <v>89</v>
      </c>
      <c r="D62" s="48" t="s">
        <v>96</v>
      </c>
      <c r="E62" s="48" t="s">
        <v>36</v>
      </c>
      <c r="F62" s="35">
        <v>0</v>
      </c>
      <c r="G62" s="35">
        <v>0</v>
      </c>
      <c r="H62" s="51" t="s">
        <v>214</v>
      </c>
      <c r="I62" s="35">
        <v>1</v>
      </c>
      <c r="J62" s="35">
        <v>5</v>
      </c>
      <c r="K62" s="35" t="s">
        <v>214</v>
      </c>
      <c r="L62" s="47" t="s">
        <v>225</v>
      </c>
      <c r="M62" s="47" t="s">
        <v>226</v>
      </c>
      <c r="N62" s="47" t="s">
        <v>36</v>
      </c>
      <c r="O62" s="35">
        <v>1</v>
      </c>
      <c r="P62" s="35">
        <v>10</v>
      </c>
      <c r="Q62" s="51" t="s">
        <v>269</v>
      </c>
      <c r="R62" s="35">
        <v>0</v>
      </c>
      <c r="S62" s="35">
        <v>0</v>
      </c>
      <c r="T62" s="51" t="s">
        <v>273</v>
      </c>
      <c r="AI62" s="70">
        <f>(F62+I62+O62+R62)/4</f>
        <v>0.5</v>
      </c>
      <c r="AJ62" s="70">
        <f>(G62+J62+P62+S62)/4</f>
        <v>3.75</v>
      </c>
      <c r="AK62" s="70">
        <f>AI62*AJ62</f>
        <v>1.875</v>
      </c>
      <c r="AL62" s="71">
        <v>1</v>
      </c>
      <c r="AM62" s="71">
        <v>5</v>
      </c>
    </row>
    <row r="63" spans="3:39" ht="45" x14ac:dyDescent="0.25">
      <c r="C63" s="40" t="s">
        <v>97</v>
      </c>
      <c r="D63" s="41" t="s">
        <v>39</v>
      </c>
      <c r="E63" s="41" t="s">
        <v>149</v>
      </c>
      <c r="F63" s="35"/>
      <c r="G63" s="35"/>
      <c r="H63" s="51"/>
      <c r="I63" s="35"/>
      <c r="J63" s="35"/>
      <c r="K63" s="35"/>
      <c r="L63" s="35"/>
      <c r="M63" s="35"/>
      <c r="N63" s="35"/>
      <c r="O63" s="35"/>
    </row>
    <row r="64" spans="3:39" ht="45" x14ac:dyDescent="0.25">
      <c r="C64" s="40" t="s">
        <v>98</v>
      </c>
      <c r="D64" s="41" t="s">
        <v>44</v>
      </c>
      <c r="E64" s="41" t="s">
        <v>149</v>
      </c>
      <c r="F64" s="35"/>
      <c r="G64" s="35"/>
      <c r="H64" s="51"/>
      <c r="I64" s="35"/>
      <c r="J64" s="35"/>
      <c r="K64" s="35"/>
      <c r="L64" s="35"/>
      <c r="M64" s="35"/>
      <c r="N64" s="35"/>
      <c r="O64" s="35"/>
    </row>
    <row r="65" spans="3:39" x14ac:dyDescent="0.25">
      <c r="C65" s="40"/>
      <c r="D65" s="41"/>
      <c r="E65" s="41"/>
      <c r="F65" s="242">
        <v>6</v>
      </c>
      <c r="G65" s="290"/>
      <c r="H65" s="243"/>
      <c r="I65" s="242">
        <v>18</v>
      </c>
      <c r="J65" s="290"/>
      <c r="K65" s="243"/>
      <c r="L65" s="53"/>
      <c r="M65" s="53"/>
      <c r="N65" s="53"/>
      <c r="O65" s="53"/>
    </row>
    <row r="66" spans="3:39" x14ac:dyDescent="0.25">
      <c r="C66" s="294" t="s">
        <v>40</v>
      </c>
      <c r="D66" s="294" t="s">
        <v>130</v>
      </c>
      <c r="E66" s="294" t="s">
        <v>135</v>
      </c>
      <c r="F66" s="280">
        <v>3</v>
      </c>
      <c r="G66" s="280">
        <v>10</v>
      </c>
      <c r="H66" s="280" t="s">
        <v>222</v>
      </c>
      <c r="I66" s="280">
        <v>3</v>
      </c>
      <c r="J66" s="280">
        <v>10</v>
      </c>
      <c r="K66" s="280" t="s">
        <v>270</v>
      </c>
      <c r="L66" s="280"/>
      <c r="M66" s="280"/>
      <c r="N66" s="280"/>
      <c r="O66" s="280"/>
      <c r="AI66" s="70">
        <f>(F66+I66)/2</f>
        <v>3</v>
      </c>
      <c r="AJ66" s="70">
        <f>(G66+J66)/2</f>
        <v>10</v>
      </c>
      <c r="AK66" s="70">
        <f>AI66*AJ66</f>
        <v>30</v>
      </c>
      <c r="AL66" s="49">
        <v>3</v>
      </c>
      <c r="AM66" s="49">
        <v>10</v>
      </c>
    </row>
    <row r="67" spans="3:39" x14ac:dyDescent="0.25">
      <c r="C67" s="294"/>
      <c r="D67" s="294"/>
      <c r="E67" s="294"/>
      <c r="F67" s="287"/>
      <c r="G67" s="287"/>
      <c r="H67" s="287"/>
      <c r="I67" s="287"/>
      <c r="J67" s="287"/>
      <c r="K67" s="287"/>
      <c r="L67" s="287"/>
      <c r="M67" s="287"/>
      <c r="N67" s="287"/>
      <c r="O67" s="287"/>
    </row>
    <row r="68" spans="3:39" ht="30" customHeight="1" x14ac:dyDescent="0.25">
      <c r="C68" s="294" t="s">
        <v>134</v>
      </c>
      <c r="D68" s="294" t="s">
        <v>136</v>
      </c>
      <c r="E68" s="294" t="s">
        <v>151</v>
      </c>
      <c r="F68" s="280" t="s">
        <v>223</v>
      </c>
      <c r="G68" s="280" t="s">
        <v>223</v>
      </c>
      <c r="H68" s="280" t="s">
        <v>223</v>
      </c>
      <c r="I68" s="280" t="s">
        <v>223</v>
      </c>
      <c r="J68" s="280" t="s">
        <v>223</v>
      </c>
      <c r="K68" s="280" t="s">
        <v>223</v>
      </c>
      <c r="L68" s="280"/>
      <c r="M68" s="280"/>
      <c r="N68" s="280"/>
      <c r="O68" s="280"/>
    </row>
    <row r="69" spans="3:39" ht="30" customHeight="1" x14ac:dyDescent="0.25">
      <c r="C69" s="294"/>
      <c r="D69" s="294"/>
      <c r="E69" s="294"/>
      <c r="F69" s="287"/>
      <c r="G69" s="287"/>
      <c r="H69" s="287"/>
      <c r="I69" s="287"/>
      <c r="J69" s="287"/>
      <c r="K69" s="287"/>
      <c r="L69" s="287"/>
      <c r="M69" s="287"/>
      <c r="N69" s="287"/>
      <c r="O69" s="287"/>
    </row>
  </sheetData>
  <mergeCells count="388">
    <mergeCell ref="AM25:AM26"/>
    <mergeCell ref="AI23:AI24"/>
    <mergeCell ref="AJ23:AJ24"/>
    <mergeCell ref="AK23:AK24"/>
    <mergeCell ref="AI52:AI54"/>
    <mergeCell ref="AJ52:AJ54"/>
    <mergeCell ref="AK52:AK54"/>
    <mergeCell ref="AI58:AI61"/>
    <mergeCell ref="AJ58:AJ61"/>
    <mergeCell ref="AK58:AK61"/>
    <mergeCell ref="AL58:AL61"/>
    <mergeCell ref="AM58:AM61"/>
    <mergeCell ref="AJ34:AJ36"/>
    <mergeCell ref="AK34:AK36"/>
    <mergeCell ref="AL34:AL36"/>
    <mergeCell ref="AM34:AM36"/>
    <mergeCell ref="AL23:AL24"/>
    <mergeCell ref="AM23:AM24"/>
    <mergeCell ref="AI25:AI26"/>
    <mergeCell ref="AJ25:AJ26"/>
    <mergeCell ref="AK25:AK26"/>
    <mergeCell ref="AL25:AL26"/>
    <mergeCell ref="C10:C13"/>
    <mergeCell ref="D10:D13"/>
    <mergeCell ref="E10:E13"/>
    <mergeCell ref="C14:C16"/>
    <mergeCell ref="D14:D16"/>
    <mergeCell ref="E14:E16"/>
    <mergeCell ref="C2:C6"/>
    <mergeCell ref="D2:D6"/>
    <mergeCell ref="E2:E6"/>
    <mergeCell ref="C7:C9"/>
    <mergeCell ref="D7:D9"/>
    <mergeCell ref="E7:E9"/>
    <mergeCell ref="C25:C26"/>
    <mergeCell ref="D25:D26"/>
    <mergeCell ref="E25:E26"/>
    <mergeCell ref="C30:C32"/>
    <mergeCell ref="D30:D32"/>
    <mergeCell ref="E30:E32"/>
    <mergeCell ref="C17:C19"/>
    <mergeCell ref="D17:D19"/>
    <mergeCell ref="E17:E19"/>
    <mergeCell ref="C23:C24"/>
    <mergeCell ref="D23:D24"/>
    <mergeCell ref="E23:E24"/>
    <mergeCell ref="C43:C45"/>
    <mergeCell ref="D43:D45"/>
    <mergeCell ref="E43:E45"/>
    <mergeCell ref="C47:C48"/>
    <mergeCell ref="D47:D48"/>
    <mergeCell ref="E47:E48"/>
    <mergeCell ref="C34:C37"/>
    <mergeCell ref="D34:D37"/>
    <mergeCell ref="E34:E37"/>
    <mergeCell ref="C38:C40"/>
    <mergeCell ref="D38:D40"/>
    <mergeCell ref="E38:E40"/>
    <mergeCell ref="C66:C67"/>
    <mergeCell ref="D66:D67"/>
    <mergeCell ref="E66:E67"/>
    <mergeCell ref="C68:C69"/>
    <mergeCell ref="D68:D69"/>
    <mergeCell ref="E68:E69"/>
    <mergeCell ref="C51:C55"/>
    <mergeCell ref="D51:D55"/>
    <mergeCell ref="E51:E55"/>
    <mergeCell ref="C58:C61"/>
    <mergeCell ref="D58:D61"/>
    <mergeCell ref="E58:E61"/>
    <mergeCell ref="L2:L6"/>
    <mergeCell ref="M2:M6"/>
    <mergeCell ref="N2:N6"/>
    <mergeCell ref="O2:O6"/>
    <mergeCell ref="F7:F9"/>
    <mergeCell ref="G7:G9"/>
    <mergeCell ref="H7:H9"/>
    <mergeCell ref="I7:I9"/>
    <mergeCell ref="J7:J9"/>
    <mergeCell ref="K7:K9"/>
    <mergeCell ref="F2:F6"/>
    <mergeCell ref="G2:G6"/>
    <mergeCell ref="H2:H6"/>
    <mergeCell ref="I2:I6"/>
    <mergeCell ref="J2:J6"/>
    <mergeCell ref="K2:K6"/>
    <mergeCell ref="L7:L9"/>
    <mergeCell ref="M7:M9"/>
    <mergeCell ref="N7:N9"/>
    <mergeCell ref="F17:F19"/>
    <mergeCell ref="G17:G19"/>
    <mergeCell ref="H17:H19"/>
    <mergeCell ref="I17:I19"/>
    <mergeCell ref="J17:J19"/>
    <mergeCell ref="K17:K19"/>
    <mergeCell ref="F14:F16"/>
    <mergeCell ref="G14:G16"/>
    <mergeCell ref="H14:H16"/>
    <mergeCell ref="I14:I16"/>
    <mergeCell ref="J14:J16"/>
    <mergeCell ref="F10:F13"/>
    <mergeCell ref="G10:G13"/>
    <mergeCell ref="H10:H13"/>
    <mergeCell ref="I10:I13"/>
    <mergeCell ref="J10:J13"/>
    <mergeCell ref="K10:K13"/>
    <mergeCell ref="L10:L13"/>
    <mergeCell ref="L14:L16"/>
    <mergeCell ref="M14:M16"/>
    <mergeCell ref="M10:M13"/>
    <mergeCell ref="F23:F24"/>
    <mergeCell ref="G23:G24"/>
    <mergeCell ref="H23:H24"/>
    <mergeCell ref="I23:I24"/>
    <mergeCell ref="J23:J24"/>
    <mergeCell ref="K23:K24"/>
    <mergeCell ref="L23:L24"/>
    <mergeCell ref="M23:M24"/>
    <mergeCell ref="N23:N24"/>
    <mergeCell ref="F25:F26"/>
    <mergeCell ref="G25:G26"/>
    <mergeCell ref="H25:H26"/>
    <mergeCell ref="I25:I26"/>
    <mergeCell ref="J25:J26"/>
    <mergeCell ref="K25:K26"/>
    <mergeCell ref="L30:L32"/>
    <mergeCell ref="M30:M32"/>
    <mergeCell ref="N30:N32"/>
    <mergeCell ref="N25:N26"/>
    <mergeCell ref="I30:I32"/>
    <mergeCell ref="M34:M37"/>
    <mergeCell ref="N34:N37"/>
    <mergeCell ref="O34:O37"/>
    <mergeCell ref="I47:I48"/>
    <mergeCell ref="J47:J48"/>
    <mergeCell ref="K47:K48"/>
    <mergeCell ref="O38:O40"/>
    <mergeCell ref="K14:K16"/>
    <mergeCell ref="O23:O24"/>
    <mergeCell ref="O30:O32"/>
    <mergeCell ref="O25:O26"/>
    <mergeCell ref="L17:L19"/>
    <mergeCell ref="M17:M19"/>
    <mergeCell ref="N17:N19"/>
    <mergeCell ref="O17:O19"/>
    <mergeCell ref="L22:N22"/>
    <mergeCell ref="F46:H46"/>
    <mergeCell ref="I34:I37"/>
    <mergeCell ref="J34:J37"/>
    <mergeCell ref="K34:K37"/>
    <mergeCell ref="L25:L26"/>
    <mergeCell ref="M25:M26"/>
    <mergeCell ref="L38:L40"/>
    <mergeCell ref="M38:M40"/>
    <mergeCell ref="N38:N40"/>
    <mergeCell ref="F43:F45"/>
    <mergeCell ref="G43:G45"/>
    <mergeCell ref="H43:H45"/>
    <mergeCell ref="I43:I45"/>
    <mergeCell ref="J43:J45"/>
    <mergeCell ref="K43:K45"/>
    <mergeCell ref="F38:F40"/>
    <mergeCell ref="G38:G40"/>
    <mergeCell ref="H38:H40"/>
    <mergeCell ref="I38:I40"/>
    <mergeCell ref="J38:J40"/>
    <mergeCell ref="K38:K40"/>
    <mergeCell ref="J30:J32"/>
    <mergeCell ref="K30:K32"/>
    <mergeCell ref="L34:L37"/>
    <mergeCell ref="O51:O55"/>
    <mergeCell ref="F1:H1"/>
    <mergeCell ref="F49:H49"/>
    <mergeCell ref="F29:H29"/>
    <mergeCell ref="F30:F32"/>
    <mergeCell ref="G30:G32"/>
    <mergeCell ref="H30:H32"/>
    <mergeCell ref="L47:L48"/>
    <mergeCell ref="M47:M48"/>
    <mergeCell ref="N47:N48"/>
    <mergeCell ref="O47:O48"/>
    <mergeCell ref="F51:F55"/>
    <mergeCell ref="G51:G55"/>
    <mergeCell ref="H51:H55"/>
    <mergeCell ref="I51:I55"/>
    <mergeCell ref="J51:J55"/>
    <mergeCell ref="K51:K55"/>
    <mergeCell ref="L43:L45"/>
    <mergeCell ref="M43:M45"/>
    <mergeCell ref="N43:N45"/>
    <mergeCell ref="O43:O45"/>
    <mergeCell ref="F47:F48"/>
    <mergeCell ref="G47:G48"/>
    <mergeCell ref="H47:H48"/>
    <mergeCell ref="N68:N69"/>
    <mergeCell ref="O68:O69"/>
    <mergeCell ref="F65:H65"/>
    <mergeCell ref="I56:N56"/>
    <mergeCell ref="I65:K65"/>
    <mergeCell ref="J66:J67"/>
    <mergeCell ref="K66:K67"/>
    <mergeCell ref="J68:J69"/>
    <mergeCell ref="K68:K69"/>
    <mergeCell ref="L66:L67"/>
    <mergeCell ref="M66:M67"/>
    <mergeCell ref="L68:L69"/>
    <mergeCell ref="M68:M69"/>
    <mergeCell ref="F66:F67"/>
    <mergeCell ref="G66:G67"/>
    <mergeCell ref="F68:F69"/>
    <mergeCell ref="G68:G69"/>
    <mergeCell ref="H66:H67"/>
    <mergeCell ref="I66:I67"/>
    <mergeCell ref="H68:H69"/>
    <mergeCell ref="I68:I69"/>
    <mergeCell ref="L58:L61"/>
    <mergeCell ref="M58:M61"/>
    <mergeCell ref="N58:N61"/>
    <mergeCell ref="I1:K1"/>
    <mergeCell ref="C20:C21"/>
    <mergeCell ref="D20:D21"/>
    <mergeCell ref="K20:K21"/>
    <mergeCell ref="I33:N33"/>
    <mergeCell ref="F22:K22"/>
    <mergeCell ref="N66:N67"/>
    <mergeCell ref="O66:O67"/>
    <mergeCell ref="O58:O61"/>
    <mergeCell ref="F56:H56"/>
    <mergeCell ref="F33:H33"/>
    <mergeCell ref="F34:F37"/>
    <mergeCell ref="G34:G37"/>
    <mergeCell ref="H34:H37"/>
    <mergeCell ref="H58:H61"/>
    <mergeCell ref="F58:F61"/>
    <mergeCell ref="G58:G61"/>
    <mergeCell ref="I58:I61"/>
    <mergeCell ref="J58:J61"/>
    <mergeCell ref="K58:K61"/>
    <mergeCell ref="L51:L55"/>
    <mergeCell ref="M51:M55"/>
    <mergeCell ref="N51:N55"/>
    <mergeCell ref="M1:R1"/>
    <mergeCell ref="P2:P6"/>
    <mergeCell ref="Q2:Q6"/>
    <mergeCell ref="R2:R6"/>
    <mergeCell ref="P7:P9"/>
    <mergeCell ref="O22:T22"/>
    <mergeCell ref="P23:P24"/>
    <mergeCell ref="Q23:Q24"/>
    <mergeCell ref="R23:R24"/>
    <mergeCell ref="S23:S24"/>
    <mergeCell ref="T23:T24"/>
    <mergeCell ref="O10:O13"/>
    <mergeCell ref="O7:O9"/>
    <mergeCell ref="P17:P19"/>
    <mergeCell ref="Q17:Q19"/>
    <mergeCell ref="R17:R19"/>
    <mergeCell ref="P10:P13"/>
    <mergeCell ref="Q10:Q13"/>
    <mergeCell ref="R10:R13"/>
    <mergeCell ref="P14:P16"/>
    <mergeCell ref="Q7:Q9"/>
    <mergeCell ref="R7:R9"/>
    <mergeCell ref="Q14:Q16"/>
    <mergeCell ref="R14:R16"/>
    <mergeCell ref="P25:P26"/>
    <mergeCell ref="Q25:Q26"/>
    <mergeCell ref="R25:R26"/>
    <mergeCell ref="S25:S26"/>
    <mergeCell ref="T25:T26"/>
    <mergeCell ref="N10:N13"/>
    <mergeCell ref="W14:W16"/>
    <mergeCell ref="X14:X16"/>
    <mergeCell ref="S17:S19"/>
    <mergeCell ref="T17:T19"/>
    <mergeCell ref="U17:U19"/>
    <mergeCell ref="S14:S16"/>
    <mergeCell ref="T14:T16"/>
    <mergeCell ref="U14:U16"/>
    <mergeCell ref="N14:N16"/>
    <mergeCell ref="O14:O16"/>
    <mergeCell ref="V1:X1"/>
    <mergeCell ref="V2:V6"/>
    <mergeCell ref="W2:W6"/>
    <mergeCell ref="X2:X6"/>
    <mergeCell ref="V7:V9"/>
    <mergeCell ref="W7:W9"/>
    <mergeCell ref="X7:X9"/>
    <mergeCell ref="U7:U9"/>
    <mergeCell ref="S10:S13"/>
    <mergeCell ref="T10:T13"/>
    <mergeCell ref="U10:U13"/>
    <mergeCell ref="S1:U1"/>
    <mergeCell ref="S2:S6"/>
    <mergeCell ref="T2:T6"/>
    <mergeCell ref="U2:U6"/>
    <mergeCell ref="S7:S9"/>
    <mergeCell ref="T7:T9"/>
    <mergeCell ref="AC7:AC9"/>
    <mergeCell ref="AD7:AD9"/>
    <mergeCell ref="Z10:Z13"/>
    <mergeCell ref="AA10:AA13"/>
    <mergeCell ref="Y2:Y6"/>
    <mergeCell ref="Z2:Z6"/>
    <mergeCell ref="AA2:AA6"/>
    <mergeCell ref="Y7:Y9"/>
    <mergeCell ref="Z7:Z9"/>
    <mergeCell ref="AA7:AA9"/>
    <mergeCell ref="Y10:Y13"/>
    <mergeCell ref="O56:Q56"/>
    <mergeCell ref="P58:P61"/>
    <mergeCell ref="Q58:Q61"/>
    <mergeCell ref="R56:T56"/>
    <mergeCell ref="R58:R61"/>
    <mergeCell ref="S58:S61"/>
    <mergeCell ref="T58:T61"/>
    <mergeCell ref="AB10:AB13"/>
    <mergeCell ref="AC10:AC13"/>
    <mergeCell ref="AB14:AB16"/>
    <mergeCell ref="AC14:AC16"/>
    <mergeCell ref="Y14:Y16"/>
    <mergeCell ref="Z14:Z16"/>
    <mergeCell ref="AA14:AA16"/>
    <mergeCell ref="Y17:Y19"/>
    <mergeCell ref="Z17:Z19"/>
    <mergeCell ref="AA17:AA19"/>
    <mergeCell ref="V17:V19"/>
    <mergeCell ref="W17:W19"/>
    <mergeCell ref="X17:X19"/>
    <mergeCell ref="V10:V13"/>
    <mergeCell ref="W10:W13"/>
    <mergeCell ref="X10:X13"/>
    <mergeCell ref="V14:V16"/>
    <mergeCell ref="AL1:AM1"/>
    <mergeCell ref="AL2:AL6"/>
    <mergeCell ref="AM2:AM6"/>
    <mergeCell ref="AL7:AL9"/>
    <mergeCell ref="AM7:AM9"/>
    <mergeCell ref="AL10:AL13"/>
    <mergeCell ref="AM10:AM13"/>
    <mergeCell ref="AI1:AK1"/>
    <mergeCell ref="AI2:AI6"/>
    <mergeCell ref="AJ2:AJ6"/>
    <mergeCell ref="AI7:AI9"/>
    <mergeCell ref="AJ7:AJ9"/>
    <mergeCell ref="AI10:AI13"/>
    <mergeCell ref="AJ10:AJ13"/>
    <mergeCell ref="AK2:AK6"/>
    <mergeCell ref="AK7:AK9"/>
    <mergeCell ref="AK10:AK13"/>
    <mergeCell ref="Y1:AA1"/>
    <mergeCell ref="AD2:AD6"/>
    <mergeCell ref="AI34:AI36"/>
    <mergeCell ref="AE1:AG1"/>
    <mergeCell ref="AE2:AE6"/>
    <mergeCell ref="AF2:AF6"/>
    <mergeCell ref="AG2:AG6"/>
    <mergeCell ref="AE7:AE9"/>
    <mergeCell ref="AF7:AF9"/>
    <mergeCell ref="AG7:AG9"/>
    <mergeCell ref="AE10:AE13"/>
    <mergeCell ref="AF10:AF13"/>
    <mergeCell ref="AG10:AG13"/>
    <mergeCell ref="AB17:AB19"/>
    <mergeCell ref="AC17:AC19"/>
    <mergeCell ref="AD17:AD19"/>
    <mergeCell ref="AD10:AD13"/>
    <mergeCell ref="AD14:AD16"/>
    <mergeCell ref="AI14:AI16"/>
    <mergeCell ref="AI17:AI19"/>
    <mergeCell ref="AB1:AD1"/>
    <mergeCell ref="AB2:AB6"/>
    <mergeCell ref="AC2:AC6"/>
    <mergeCell ref="AB7:AB9"/>
    <mergeCell ref="AE14:AE16"/>
    <mergeCell ref="AF14:AF16"/>
    <mergeCell ref="AG14:AG16"/>
    <mergeCell ref="AE17:AE19"/>
    <mergeCell ref="AF17:AF19"/>
    <mergeCell ref="AG17:AG19"/>
    <mergeCell ref="AL14:AL16"/>
    <mergeCell ref="AM14:AM16"/>
    <mergeCell ref="AL17:AL19"/>
    <mergeCell ref="AM17:AM19"/>
    <mergeCell ref="AJ14:AJ16"/>
    <mergeCell ref="AJ17:AJ19"/>
    <mergeCell ref="AK14:AK16"/>
    <mergeCell ref="AK17:AK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5</vt:i4>
      </vt:variant>
    </vt:vector>
  </HeadingPairs>
  <TitlesOfParts>
    <vt:vector size="9" baseType="lpstr">
      <vt:lpstr>componente 1</vt:lpstr>
      <vt:lpstr>componente 2-6</vt:lpstr>
      <vt:lpstr>Hoja1</vt:lpstr>
      <vt:lpstr>Hoja2</vt:lpstr>
      <vt:lpstr>'componente 1'!Área_de_impresión</vt:lpstr>
      <vt:lpstr>'componente 2-6'!Área_de_impresión</vt:lpstr>
      <vt:lpstr>probabilidad</vt:lpstr>
      <vt:lpstr>'componente 1'!Títulos_a_imprimir</vt:lpstr>
      <vt:lpstr>'componente 2-6'!Títulos_a_imprimir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Competence</dc:creator>
  <cp:lastModifiedBy>Lenovo</cp:lastModifiedBy>
  <cp:lastPrinted>2021-01-30T17:31:12Z</cp:lastPrinted>
  <dcterms:created xsi:type="dcterms:W3CDTF">2013-04-14T12:50:34Z</dcterms:created>
  <dcterms:modified xsi:type="dcterms:W3CDTF">2021-05-05T02:15:15Z</dcterms:modified>
</cp:coreProperties>
</file>